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9" activeTab="0"/>
  </bookViews>
  <sheets>
    <sheet name="metersystem" sheetId="1" r:id="rId1"/>
    <sheet name="metersystem (løsning)" sheetId="2" state="hidden" r:id="rId2"/>
    <sheet name="millimeter" sheetId="3" state="hidden" r:id="rId3"/>
    <sheet name="Cirkel" sheetId="4" state="hidden" r:id="rId4"/>
    <sheet name="meter" sheetId="5" state="hidden" r:id="rId5"/>
    <sheet name="centimeter" sheetId="6" state="hidden" r:id="rId6"/>
    <sheet name="kvadratmeter" sheetId="7" state="hidden" r:id="rId7"/>
    <sheet name="kubikmeter" sheetId="8" state="hidden" r:id="rId8"/>
  </sheets>
  <definedNames/>
  <calcPr fullCalcOnLoad="1"/>
</workbook>
</file>

<file path=xl/sharedStrings.xml><?xml version="1.0" encoding="utf-8"?>
<sst xmlns="http://schemas.openxmlformats.org/spreadsheetml/2006/main" count="1240" uniqueCount="60">
  <si>
    <t>Omregn til meter</t>
  </si>
  <si>
    <t>cm</t>
  </si>
  <si>
    <t>=</t>
  </si>
  <si>
    <t>m</t>
  </si>
  <si>
    <t>mm</t>
  </si>
  <si>
    <t>Omregn til centimeter</t>
  </si>
  <si>
    <t>dm</t>
  </si>
  <si>
    <t>Omregn til kvadratmeter</t>
  </si>
  <si>
    <r>
      <t>mm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</si>
  <si>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</si>
  <si>
    <r>
      <t>cm</t>
    </r>
    <r>
      <rPr>
        <vertAlign val="superscript"/>
        <sz val="12"/>
        <rFont val="Arial"/>
        <family val="2"/>
      </rPr>
      <t>2</t>
    </r>
  </si>
  <si>
    <r>
      <t>dm</t>
    </r>
    <r>
      <rPr>
        <vertAlign val="superscript"/>
        <sz val="12"/>
        <rFont val="Arial"/>
        <family val="2"/>
      </rPr>
      <t>2</t>
    </r>
  </si>
  <si>
    <t>Omregn til kubikmeter</t>
  </si>
  <si>
    <r>
      <t>cm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</si>
  <si>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</si>
  <si>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r>
      <t>dm</t>
    </r>
    <r>
      <rPr>
        <vertAlign val="superscript"/>
        <sz val="12"/>
        <rFont val="Arial"/>
        <family val="2"/>
      </rPr>
      <t>3</t>
    </r>
  </si>
  <si>
    <r>
      <t>mm</t>
    </r>
    <r>
      <rPr>
        <vertAlign val="superscript"/>
        <sz val="12"/>
        <rFont val="Arial"/>
        <family val="2"/>
      </rPr>
      <t>3</t>
    </r>
  </si>
  <si>
    <t>liter</t>
  </si>
  <si>
    <r>
      <t xml:space="preserve">Beregn cirklens areal i </t>
    </r>
    <r>
      <rPr>
        <b/>
        <u val="single"/>
        <sz val="10"/>
        <rFont val="Arial"/>
        <family val="2"/>
      </rPr>
      <t>kvadratmillimeter</t>
    </r>
    <r>
      <rPr>
        <b/>
        <sz val="10"/>
        <rFont val="Arial"/>
        <family val="2"/>
      </rPr>
      <t xml:space="preserve"> med 2 decimaler</t>
    </r>
  </si>
  <si>
    <r>
      <t>A = 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x</t>
    </r>
    <r>
      <rPr>
        <b/>
        <sz val="11"/>
        <rFont val="Arial"/>
        <family val="2"/>
      </rPr>
      <t xml:space="preserve"> pi</t>
    </r>
  </si>
  <si>
    <t>22/7</t>
  </si>
  <si>
    <t>3,14</t>
  </si>
  <si>
    <t>PI</t>
  </si>
  <si>
    <t>opg. 1</t>
  </si>
  <si>
    <t>r =</t>
  </si>
  <si>
    <t>A =</t>
  </si>
  <si>
    <r>
      <t>mm</t>
    </r>
    <r>
      <rPr>
        <vertAlign val="superscript"/>
        <sz val="10"/>
        <rFont val="Arial"/>
        <family val="2"/>
      </rPr>
      <t>2</t>
    </r>
  </si>
  <si>
    <t>opg. 2</t>
  </si>
  <si>
    <t>Ø =</t>
  </si>
  <si>
    <t>opg. 3</t>
  </si>
  <si>
    <t>opg. 4</t>
  </si>
  <si>
    <t>opg. 5</t>
  </si>
  <si>
    <t>opg. 6</t>
  </si>
  <si>
    <t>opg. 7</t>
  </si>
  <si>
    <t>opg. 8</t>
  </si>
  <si>
    <t>opg. 9</t>
  </si>
  <si>
    <t>opg. 10</t>
  </si>
  <si>
    <t>opg. 11</t>
  </si>
  <si>
    <t>opg. 12</t>
  </si>
  <si>
    <t>opg. 13</t>
  </si>
  <si>
    <r>
      <t xml:space="preserve">Beregn cirklens areal i </t>
    </r>
    <r>
      <rPr>
        <b/>
        <u val="single"/>
        <sz val="10"/>
        <rFont val="Arial"/>
        <family val="2"/>
      </rPr>
      <t>kvadratcentimeter</t>
    </r>
    <r>
      <rPr>
        <b/>
        <sz val="10"/>
        <rFont val="Arial"/>
        <family val="2"/>
      </rPr>
      <t xml:space="preserve"> med 2 decimaler</t>
    </r>
  </si>
  <si>
    <t>opg. 14</t>
  </si>
  <si>
    <r>
      <t>cm</t>
    </r>
    <r>
      <rPr>
        <vertAlign val="superscript"/>
        <sz val="10"/>
        <rFont val="Arial"/>
        <family val="2"/>
      </rPr>
      <t>2</t>
    </r>
  </si>
  <si>
    <t>opg. 15</t>
  </si>
  <si>
    <t>opg. 16</t>
  </si>
  <si>
    <t>opg. 17</t>
  </si>
  <si>
    <t>opg. 18</t>
  </si>
  <si>
    <t>opg. 19</t>
  </si>
  <si>
    <t>opg. 20</t>
  </si>
  <si>
    <t>opg. 21</t>
  </si>
  <si>
    <t>opg. 22</t>
  </si>
  <si>
    <t>opg. 23</t>
  </si>
  <si>
    <t>opg. 24</t>
  </si>
  <si>
    <t>opg. 25</t>
  </si>
  <si>
    <t>opg. 26</t>
  </si>
  <si>
    <t>Omregn til millimeter</t>
  </si>
  <si>
    <t>Omregn arealmål</t>
  </si>
  <si>
    <t>Omregn rumfangsmål</t>
  </si>
  <si>
    <t>cl</t>
  </si>
  <si>
    <t>dl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</si>
</sst>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#,###,##0.00"/>
    <numFmt numFmtId="187" formatCode="#,###,##0"/>
    <numFmt numFmtId="188" formatCode="#,###,##0.##"/>
    <numFmt numFmtId="189" formatCode="#,##0.0"/>
    <numFmt numFmtId="190" formatCode="#,##0.000"/>
    <numFmt numFmtId="191" formatCode="#,##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7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10" xfId="0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187" fontId="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2"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136" zoomScaleNormal="136" zoomScalePageLayoutView="0" workbookViewId="0" topLeftCell="A1">
      <selection activeCell="A2" sqref="A2:D2"/>
    </sheetView>
  </sheetViews>
  <sheetFormatPr defaultColWidth="9.140625" defaultRowHeight="12.75"/>
  <cols>
    <col min="1" max="1" width="15.7109375" style="36" customWidth="1"/>
    <col min="2" max="2" width="5.8515625" style="36" customWidth="1"/>
    <col min="3" max="3" width="3.7109375" style="36" customWidth="1"/>
    <col min="4" max="4" width="15.7109375" style="36" customWidth="1"/>
    <col min="5" max="5" width="5.28125" style="27" bestFit="1" customWidth="1"/>
    <col min="6" max="6" width="9.57421875" style="36" customWidth="1"/>
    <col min="7" max="7" width="14.140625" style="35" bestFit="1" customWidth="1"/>
    <col min="8" max="8" width="5.8515625" style="36" customWidth="1"/>
    <col min="9" max="9" width="3.7109375" style="36" customWidth="1"/>
    <col min="10" max="10" width="15.7109375" style="36" customWidth="1"/>
    <col min="11" max="11" width="5.8515625" style="27" bestFit="1" customWidth="1"/>
    <col min="12" max="12" width="9.57421875" style="36" customWidth="1"/>
  </cols>
  <sheetData>
    <row r="2" spans="1:12" ht="48.75" customHeight="1">
      <c r="A2" s="43" t="s">
        <v>0</v>
      </c>
      <c r="B2" s="43"/>
      <c r="C2" s="43"/>
      <c r="D2" s="43"/>
      <c r="F2" s="28"/>
      <c r="G2" s="29"/>
      <c r="H2" s="28"/>
      <c r="I2" s="28"/>
      <c r="J2" s="28"/>
      <c r="K2" s="30"/>
      <c r="L2" s="28"/>
    </row>
    <row r="3" spans="1:12" ht="48.75" customHeight="1" thickBot="1">
      <c r="A3" s="31">
        <v>100</v>
      </c>
      <c r="B3" s="31" t="s">
        <v>1</v>
      </c>
      <c r="C3" s="32" t="s">
        <v>2</v>
      </c>
      <c r="D3" s="20">
        <v>1</v>
      </c>
      <c r="E3" s="33" t="s">
        <v>3</v>
      </c>
      <c r="F3" s="28" t="str">
        <f>IF(D3="","",IF(D3='metersystem (løsning)'!D3,"RIGTIGT!","FORKERT!"))</f>
        <v>RIGTIGT!</v>
      </c>
      <c r="G3" s="34">
        <v>1000</v>
      </c>
      <c r="H3" s="31" t="s">
        <v>4</v>
      </c>
      <c r="I3" s="32" t="s">
        <v>2</v>
      </c>
      <c r="J3" s="20">
        <v>100</v>
      </c>
      <c r="K3" s="33" t="s">
        <v>3</v>
      </c>
      <c r="L3" s="28" t="str">
        <f>IF(J3="","",IF(J3='metersystem (løsning)'!J3,"RIGTIGT!","FORKERT!"))</f>
        <v>FORKERT!</v>
      </c>
    </row>
    <row r="4" spans="1:12" ht="48.75" customHeight="1" thickBot="1" thickTop="1">
      <c r="A4" s="31">
        <v>10</v>
      </c>
      <c r="B4" s="31" t="s">
        <v>1</v>
      </c>
      <c r="C4" s="32" t="s">
        <v>2</v>
      </c>
      <c r="D4" s="20"/>
      <c r="E4" s="33" t="s">
        <v>3</v>
      </c>
      <c r="F4" s="28">
        <f>IF(D4="","",IF(D4='metersystem (løsning)'!D4,"RIGTIGT!","FORKERT!"))</f>
      </c>
      <c r="G4" s="34">
        <v>100</v>
      </c>
      <c r="H4" s="31" t="s">
        <v>6</v>
      </c>
      <c r="I4" s="32" t="s">
        <v>2</v>
      </c>
      <c r="J4" s="20"/>
      <c r="K4" s="33" t="s">
        <v>3</v>
      </c>
      <c r="L4" s="28">
        <f>IF(J4="","",IF(J4='metersystem (løsning)'!J4,"RIGTIGT!","FORKERT!"))</f>
      </c>
    </row>
    <row r="5" spans="1:12" ht="48.75" customHeight="1" thickBot="1" thickTop="1">
      <c r="A5" s="31">
        <v>13.2</v>
      </c>
      <c r="B5" s="31" t="s">
        <v>1</v>
      </c>
      <c r="C5" s="32" t="s">
        <v>2</v>
      </c>
      <c r="D5" s="20"/>
      <c r="E5" s="33" t="s">
        <v>3</v>
      </c>
      <c r="F5" s="28">
        <f>IF(D5="","",IF(D5='metersystem (løsning)'!D5,"RIGTIGT!","FORKERT!"))</f>
      </c>
      <c r="G5" s="34">
        <v>17</v>
      </c>
      <c r="H5" s="31" t="s">
        <v>4</v>
      </c>
      <c r="I5" s="32" t="s">
        <v>2</v>
      </c>
      <c r="J5" s="20"/>
      <c r="K5" s="33" t="s">
        <v>3</v>
      </c>
      <c r="L5" s="28">
        <f>IF(J5="","",IF(J5='metersystem (løsning)'!J5,"RIGTIGT!","FORKERT!"))</f>
      </c>
    </row>
    <row r="6" spans="1:12" ht="48.75" customHeight="1" thickBot="1" thickTop="1">
      <c r="A6" s="31">
        <v>36000</v>
      </c>
      <c r="B6" s="31" t="s">
        <v>1</v>
      </c>
      <c r="C6" s="32" t="s">
        <v>2</v>
      </c>
      <c r="D6" s="20"/>
      <c r="E6" s="33" t="s">
        <v>3</v>
      </c>
      <c r="F6" s="28">
        <f>IF(D6="","",IF(D6='metersystem (løsning)'!D6,"RIGTIGT!","FORKERT!"))</f>
      </c>
      <c r="G6" s="34">
        <v>18900</v>
      </c>
      <c r="H6" s="31" t="s">
        <v>6</v>
      </c>
      <c r="I6" s="32" t="s">
        <v>2</v>
      </c>
      <c r="J6" s="20"/>
      <c r="K6" s="33" t="s">
        <v>3</v>
      </c>
      <c r="L6" s="28">
        <f>IF(J6="","",IF(J6='metersystem (løsning)'!J6,"RIGTIGT!","FORKERT!"))</f>
      </c>
    </row>
    <row r="7" spans="1:12" ht="48.75" customHeight="1" thickTop="1">
      <c r="A7" s="43" t="s">
        <v>5</v>
      </c>
      <c r="B7" s="43"/>
      <c r="C7" s="43"/>
      <c r="D7" s="43"/>
      <c r="E7" s="43"/>
      <c r="F7" s="28">
        <f>IF(D7="","",IF(D7='metersystem (løsning)'!D7,"RIGTIGT!","FORKERT!"))</f>
      </c>
      <c r="J7" s="37"/>
      <c r="L7" s="28"/>
    </row>
    <row r="8" spans="1:12" ht="48.75" customHeight="1" thickBot="1">
      <c r="A8" s="31">
        <v>63</v>
      </c>
      <c r="B8" s="31" t="s">
        <v>4</v>
      </c>
      <c r="C8" s="32" t="s">
        <v>2</v>
      </c>
      <c r="D8" s="20"/>
      <c r="E8" s="33" t="s">
        <v>1</v>
      </c>
      <c r="F8" s="28">
        <f>IF(D8="","",IF(D8='metersystem (løsning)'!D8,"RIGTIGT!","FORKERT!"))</f>
      </c>
      <c r="G8" s="34">
        <v>965</v>
      </c>
      <c r="H8" s="31" t="s">
        <v>4</v>
      </c>
      <c r="I8" s="32" t="s">
        <v>2</v>
      </c>
      <c r="J8" s="20"/>
      <c r="K8" s="33" t="s">
        <v>1</v>
      </c>
      <c r="L8" s="28">
        <f>IF(J8="","",IF(J8='metersystem (løsning)'!J8,"RIGTIGT!","FORKERT!"))</f>
      </c>
    </row>
    <row r="9" spans="1:12" ht="48.75" customHeight="1" thickBot="1" thickTop="1">
      <c r="A9" s="31">
        <v>4.7</v>
      </c>
      <c r="B9" s="31" t="s">
        <v>3</v>
      </c>
      <c r="C9" s="32" t="s">
        <v>2</v>
      </c>
      <c r="D9" s="20"/>
      <c r="E9" s="33" t="s">
        <v>1</v>
      </c>
      <c r="F9" s="28">
        <f>IF(D9="","",IF(D9='metersystem (løsning)'!D9,"RIGTIGT!","FORKERT!"))</f>
      </c>
      <c r="G9" s="34">
        <v>4.7</v>
      </c>
      <c r="H9" s="31" t="s">
        <v>4</v>
      </c>
      <c r="I9" s="32" t="s">
        <v>2</v>
      </c>
      <c r="J9" s="20"/>
      <c r="K9" s="33" t="s">
        <v>1</v>
      </c>
      <c r="L9" s="28">
        <f>IF(J9="","",IF(J9='metersystem (løsning)'!J9,"RIGTIGT!","FORKERT!"))</f>
      </c>
    </row>
    <row r="10" spans="1:12" ht="48.75" customHeight="1" thickBot="1" thickTop="1">
      <c r="A10" s="31">
        <v>16.9</v>
      </c>
      <c r="B10" s="31" t="s">
        <v>6</v>
      </c>
      <c r="C10" s="32" t="s">
        <v>2</v>
      </c>
      <c r="D10" s="20"/>
      <c r="E10" s="33" t="s">
        <v>1</v>
      </c>
      <c r="F10" s="28">
        <f>IF(D10="","",IF(D10='metersystem (løsning)'!D10,"RIGTIGT!","FORKERT!"))</f>
      </c>
      <c r="G10" s="34">
        <v>20.7</v>
      </c>
      <c r="H10" s="31" t="s">
        <v>6</v>
      </c>
      <c r="I10" s="32" t="s">
        <v>2</v>
      </c>
      <c r="J10" s="20"/>
      <c r="K10" s="33" t="s">
        <v>1</v>
      </c>
      <c r="L10" s="28">
        <f>IF(J10="","",IF(J10='metersystem (løsning)'!J10,"RIGTIGT!","FORKERT!"))</f>
      </c>
    </row>
    <row r="11" spans="1:12" ht="48.75" customHeight="1" thickBot="1" thickTop="1">
      <c r="A11" s="31">
        <v>35963</v>
      </c>
      <c r="B11" s="31" t="s">
        <v>4</v>
      </c>
      <c r="C11" s="32" t="s">
        <v>2</v>
      </c>
      <c r="D11" s="20"/>
      <c r="E11" s="33" t="s">
        <v>1</v>
      </c>
      <c r="F11" s="28">
        <f>IF(D11="","",IF(D11='metersystem (løsning)'!D11,"RIGTIGT!","FORKERT!"))</f>
      </c>
      <c r="G11" s="34">
        <v>18865</v>
      </c>
      <c r="H11" s="31" t="s">
        <v>4</v>
      </c>
      <c r="I11" s="32" t="s">
        <v>2</v>
      </c>
      <c r="J11" s="20"/>
      <c r="K11" s="33" t="s">
        <v>1</v>
      </c>
      <c r="L11" s="28">
        <f>IF(J11="","",IF(J11='metersystem (løsning)'!J11,"RIGTIGT!","FORKERT!"))</f>
      </c>
    </row>
    <row r="12" spans="1:12" ht="48.75" customHeight="1" thickTop="1">
      <c r="A12" s="43" t="s">
        <v>55</v>
      </c>
      <c r="B12" s="43"/>
      <c r="C12" s="43"/>
      <c r="D12" s="43"/>
      <c r="E12" s="43"/>
      <c r="F12" s="28"/>
      <c r="G12" s="36"/>
      <c r="L12" s="28"/>
    </row>
    <row r="13" spans="1:12" ht="48.75" customHeight="1" thickBot="1">
      <c r="A13" s="31">
        <v>1000</v>
      </c>
      <c r="B13" s="31" t="s">
        <v>1</v>
      </c>
      <c r="C13" s="32" t="s">
        <v>2</v>
      </c>
      <c r="D13" s="20"/>
      <c r="E13" s="33" t="s">
        <v>4</v>
      </c>
      <c r="F13" s="28">
        <f>IF(D13="","",IF(D13='metersystem (løsning)'!D13,"RIGTIGT!","FORKERT!"))</f>
      </c>
      <c r="G13" s="31">
        <v>965</v>
      </c>
      <c r="H13" s="31" t="s">
        <v>1</v>
      </c>
      <c r="I13" s="32" t="s">
        <v>2</v>
      </c>
      <c r="J13" s="20"/>
      <c r="K13" s="33" t="s">
        <v>4</v>
      </c>
      <c r="L13" s="28">
        <f>IF(J13="","",IF(J13='metersystem (løsning)'!J13,"RIGTIGT!","FORKERT!"))</f>
      </c>
    </row>
    <row r="14" spans="1:12" ht="48.75" customHeight="1" thickBot="1" thickTop="1">
      <c r="A14" s="31">
        <v>12</v>
      </c>
      <c r="B14" s="31" t="s">
        <v>6</v>
      </c>
      <c r="C14" s="32" t="s">
        <v>2</v>
      </c>
      <c r="D14" s="20"/>
      <c r="E14" s="33" t="s">
        <v>4</v>
      </c>
      <c r="F14" s="28">
        <f>IF(D14="","",IF(D14='metersystem (løsning)'!D14,"RIGTIGT!","FORKERT!"))</f>
      </c>
      <c r="G14" s="31">
        <v>65</v>
      </c>
      <c r="H14" s="31" t="s">
        <v>3</v>
      </c>
      <c r="I14" s="32" t="s">
        <v>2</v>
      </c>
      <c r="J14" s="20"/>
      <c r="K14" s="33" t="s">
        <v>4</v>
      </c>
      <c r="L14" s="28">
        <f>IF(J14="","",IF(J14='metersystem (løsning)'!J14,"RIGTIGT!","FORKERT!"))</f>
      </c>
    </row>
    <row r="15" spans="1:12" ht="48.75" customHeight="1" thickBot="1" thickTop="1">
      <c r="A15" s="31">
        <v>1</v>
      </c>
      <c r="B15" s="31" t="s">
        <v>1</v>
      </c>
      <c r="C15" s="32" t="s">
        <v>2</v>
      </c>
      <c r="D15" s="20"/>
      <c r="E15" s="33" t="s">
        <v>4</v>
      </c>
      <c r="F15" s="28">
        <f>IF(D15="","",IF(D15='metersystem (løsning)'!D15,"RIGTIGT!","FORKERT!"))</f>
      </c>
      <c r="G15" s="31">
        <v>4.7</v>
      </c>
      <c r="H15" s="31" t="s">
        <v>6</v>
      </c>
      <c r="I15" s="32" t="s">
        <v>2</v>
      </c>
      <c r="J15" s="20"/>
      <c r="K15" s="33" t="s">
        <v>4</v>
      </c>
      <c r="L15" s="28">
        <f>IF(J15="","",IF(J15='metersystem (løsning)'!J15,"RIGTIGT!","FORKERT!"))</f>
      </c>
    </row>
    <row r="16" spans="1:12" ht="48.75" customHeight="1" thickBot="1" thickTop="1">
      <c r="A16" s="31">
        <v>17</v>
      </c>
      <c r="B16" s="31" t="s">
        <v>6</v>
      </c>
      <c r="C16" s="32" t="s">
        <v>2</v>
      </c>
      <c r="D16" s="20"/>
      <c r="E16" s="33" t="s">
        <v>4</v>
      </c>
      <c r="F16" s="28">
        <f>IF(D16="","",IF(D16='metersystem (løsning)'!D16,"RIGTIGT!","FORKERT!"))</f>
      </c>
      <c r="G16" s="31">
        <v>20.7</v>
      </c>
      <c r="H16" s="31" t="s">
        <v>1</v>
      </c>
      <c r="I16" s="32" t="s">
        <v>2</v>
      </c>
      <c r="J16" s="20"/>
      <c r="K16" s="33" t="s">
        <v>4</v>
      </c>
      <c r="L16" s="28">
        <f>IF(J16="","",IF(J16='metersystem (løsning)'!J16,"RIGTIGT!","FORKERT!"))</f>
      </c>
    </row>
    <row r="17" spans="1:12" ht="48.75" customHeight="1" thickTop="1">
      <c r="A17" s="31"/>
      <c r="B17" s="31"/>
      <c r="C17" s="32"/>
      <c r="D17" s="37"/>
      <c r="E17" s="38"/>
      <c r="F17" s="28"/>
      <c r="G17" s="31"/>
      <c r="H17" s="31"/>
      <c r="I17" s="32"/>
      <c r="J17" s="37"/>
      <c r="K17" s="38"/>
      <c r="L17" s="28"/>
    </row>
    <row r="18" spans="1:12" ht="48.75" customHeight="1">
      <c r="A18" s="31"/>
      <c r="B18" s="31"/>
      <c r="C18" s="32"/>
      <c r="D18" s="37"/>
      <c r="E18" s="38"/>
      <c r="F18" s="28"/>
      <c r="G18" s="31"/>
      <c r="H18" s="31"/>
      <c r="I18" s="32"/>
      <c r="J18" s="37"/>
      <c r="K18" s="38"/>
      <c r="L18" s="28"/>
    </row>
    <row r="19" spans="1:12" ht="48.75" customHeight="1">
      <c r="A19" s="39" t="s">
        <v>56</v>
      </c>
      <c r="B19" s="40"/>
      <c r="C19" s="40"/>
      <c r="D19" s="40"/>
      <c r="E19" s="41"/>
      <c r="F19" s="28"/>
      <c r="J19" s="37"/>
      <c r="L19" s="28"/>
    </row>
    <row r="20" spans="1:12" ht="48.75" customHeight="1" thickBot="1">
      <c r="A20" s="31">
        <v>54</v>
      </c>
      <c r="B20" s="31" t="s">
        <v>8</v>
      </c>
      <c r="C20" s="32" t="s">
        <v>2</v>
      </c>
      <c r="D20" s="20"/>
      <c r="E20" s="33" t="s">
        <v>9</v>
      </c>
      <c r="F20" s="28">
        <f>IF(D20="","",IF(D20='metersystem (løsning)'!D20,"RIGTIGT!","FORKERT!"))</f>
      </c>
      <c r="G20" s="34">
        <v>956</v>
      </c>
      <c r="H20" s="31" t="s">
        <v>8</v>
      </c>
      <c r="I20" s="32" t="s">
        <v>2</v>
      </c>
      <c r="J20" s="20"/>
      <c r="K20" s="33" t="s">
        <v>9</v>
      </c>
      <c r="L20" s="28">
        <f>IF(J20="","",IF(J20='metersystem (løsning)'!J20,"RIGTIGT!","FORKERT!"))</f>
      </c>
    </row>
    <row r="21" spans="1:12" ht="48.75" customHeight="1" thickBot="1" thickTop="1">
      <c r="A21" s="31">
        <v>4.7</v>
      </c>
      <c r="B21" s="31" t="s">
        <v>8</v>
      </c>
      <c r="C21" s="32" t="s">
        <v>2</v>
      </c>
      <c r="D21" s="20"/>
      <c r="E21" s="33" t="s">
        <v>9</v>
      </c>
      <c r="F21" s="28">
        <f>IF(D21="","",IF(D21='metersystem (løsning)'!D21,"RIGTIGT!","FORKERT!"))</f>
      </c>
      <c r="G21" s="34">
        <v>56</v>
      </c>
      <c r="H21" s="31" t="s">
        <v>8</v>
      </c>
      <c r="I21" s="32" t="s">
        <v>2</v>
      </c>
      <c r="J21" s="20"/>
      <c r="K21" s="33" t="s">
        <v>9</v>
      </c>
      <c r="L21" s="28">
        <f>IF(J21="","",IF(J21='metersystem (løsning)'!J21,"RIGTIGT!","FORKERT!"))</f>
      </c>
    </row>
    <row r="22" spans="1:12" ht="48.75" customHeight="1" thickBot="1" thickTop="1">
      <c r="A22" s="31">
        <v>7.9</v>
      </c>
      <c r="B22" s="31" t="s">
        <v>9</v>
      </c>
      <c r="C22" s="32" t="s">
        <v>2</v>
      </c>
      <c r="D22" s="20"/>
      <c r="E22" s="33" t="s">
        <v>11</v>
      </c>
      <c r="F22" s="28">
        <f>IF(D22="","",IF(D22='metersystem (løsning)'!D22,"RIGTIGT!","FORKERT!"))</f>
      </c>
      <c r="G22" s="34">
        <v>11.7</v>
      </c>
      <c r="H22" s="31" t="s">
        <v>9</v>
      </c>
      <c r="I22" s="32" t="s">
        <v>2</v>
      </c>
      <c r="J22" s="20"/>
      <c r="K22" s="33" t="s">
        <v>8</v>
      </c>
      <c r="L22" s="28">
        <f>IF(J22="","",IF(J22='metersystem (løsning)'!J22,"RIGTIGT!","FORKERT!"))</f>
      </c>
    </row>
    <row r="23" spans="1:12" ht="48.75" customHeight="1" thickBot="1" thickTop="1">
      <c r="A23" s="31">
        <v>594</v>
      </c>
      <c r="B23" s="31" t="s">
        <v>8</v>
      </c>
      <c r="C23" s="32" t="s">
        <v>2</v>
      </c>
      <c r="D23" s="20"/>
      <c r="E23" s="33" t="s">
        <v>10</v>
      </c>
      <c r="F23" s="28">
        <f>IF(D23="","",IF(D23='metersystem (løsning)'!D23,"RIGTIGT!","FORKERT!"))</f>
      </c>
      <c r="G23" s="34">
        <v>104</v>
      </c>
      <c r="H23" s="31" t="s">
        <v>8</v>
      </c>
      <c r="I23" s="32" t="s">
        <v>2</v>
      </c>
      <c r="J23" s="20"/>
      <c r="K23" s="33" t="s">
        <v>11</v>
      </c>
      <c r="L23" s="28">
        <f>IF(J23="","",IF(J23='metersystem (løsning)'!J23,"RIGTIGT!","FORKERT!"))</f>
      </c>
    </row>
    <row r="24" spans="1:12" ht="48.75" customHeight="1" thickBot="1" thickTop="1">
      <c r="A24" s="31">
        <v>35954</v>
      </c>
      <c r="B24" s="31" t="s">
        <v>10</v>
      </c>
      <c r="C24" s="32" t="s">
        <v>2</v>
      </c>
      <c r="D24" s="20"/>
      <c r="E24" s="33" t="s">
        <v>11</v>
      </c>
      <c r="F24" s="28">
        <f>IF(D24="","",IF(D24='metersystem (løsning)'!D24,"RIGTIGT!","FORKERT!"))</f>
      </c>
      <c r="G24" s="34">
        <v>18856</v>
      </c>
      <c r="H24" s="31" t="s">
        <v>8</v>
      </c>
      <c r="I24" s="32" t="s">
        <v>2</v>
      </c>
      <c r="J24" s="20"/>
      <c r="K24" s="33" t="s">
        <v>10</v>
      </c>
      <c r="L24" s="28">
        <f>IF(J24="","",IF(J24='metersystem (løsning)'!J24,"RIGTIGT!","FORKERT!"))</f>
      </c>
    </row>
    <row r="25" spans="1:12" ht="48.75" customHeight="1" thickBot="1" thickTop="1">
      <c r="A25" s="31">
        <v>6.8</v>
      </c>
      <c r="B25" s="31" t="s">
        <v>10</v>
      </c>
      <c r="C25" s="32" t="s">
        <v>2</v>
      </c>
      <c r="D25" s="20"/>
      <c r="E25" s="33" t="s">
        <v>8</v>
      </c>
      <c r="F25" s="28">
        <f>IF(D25="","",IF(D25='metersystem (løsning)'!D25,"RIGTIGT!","FORKERT!"))</f>
      </c>
      <c r="G25" s="34">
        <v>5.64</v>
      </c>
      <c r="H25" s="31" t="s">
        <v>10</v>
      </c>
      <c r="I25" s="32" t="s">
        <v>2</v>
      </c>
      <c r="J25" s="20"/>
      <c r="K25" s="33" t="s">
        <v>9</v>
      </c>
      <c r="L25" s="28">
        <f>IF(J25="","",IF(J25='metersystem (løsning)'!J25,"RIGTIGT!","FORKERT!"))</f>
      </c>
    </row>
    <row r="26" spans="1:12" ht="48.75" customHeight="1" thickTop="1">
      <c r="A26" s="43" t="s">
        <v>57</v>
      </c>
      <c r="B26" s="43"/>
      <c r="C26" s="43"/>
      <c r="D26" s="43"/>
      <c r="E26" s="43"/>
      <c r="F26" s="28"/>
      <c r="J26" s="37"/>
      <c r="L26" s="28"/>
    </row>
    <row r="27" spans="1:12" ht="48.75" customHeight="1" thickBot="1">
      <c r="A27" s="42">
        <v>44408000</v>
      </c>
      <c r="B27" s="31" t="s">
        <v>13</v>
      </c>
      <c r="C27" s="32" t="s">
        <v>2</v>
      </c>
      <c r="D27" s="20"/>
      <c r="E27" s="33" t="s">
        <v>14</v>
      </c>
      <c r="F27" s="28">
        <f>IF(D27="","",IF(D27='metersystem (løsning)'!D27,"RIGTIGT!","FORKERT!"))</f>
      </c>
      <c r="G27" s="34">
        <v>11330</v>
      </c>
      <c r="H27" s="31" t="s">
        <v>15</v>
      </c>
      <c r="I27" s="32" t="s">
        <v>2</v>
      </c>
      <c r="J27" s="20"/>
      <c r="K27" s="33" t="s">
        <v>14</v>
      </c>
      <c r="L27" s="28">
        <f>IF(J27="","",IF(J27='metersystem (løsning)'!J27,"RIGTIGT!","FORKERT!"))</f>
      </c>
    </row>
    <row r="28" spans="1:12" ht="48.75" customHeight="1" thickBot="1" thickTop="1">
      <c r="A28" s="42">
        <v>5358700</v>
      </c>
      <c r="B28" s="31" t="s">
        <v>13</v>
      </c>
      <c r="C28" s="32" t="s">
        <v>2</v>
      </c>
      <c r="D28" s="20"/>
      <c r="E28" s="33" t="s">
        <v>14</v>
      </c>
      <c r="F28" s="28">
        <f>IF(D28="","",IF(D28='metersystem (løsning)'!D28,"RIGTIGT!","FORKERT!"))</f>
      </c>
      <c r="G28" s="34">
        <v>2330</v>
      </c>
      <c r="H28" s="31" t="s">
        <v>15</v>
      </c>
      <c r="I28" s="32" t="s">
        <v>2</v>
      </c>
      <c r="J28" s="20"/>
      <c r="K28" s="33" t="s">
        <v>14</v>
      </c>
      <c r="L28" s="28">
        <f>IF(J28="","",IF(J28='metersystem (løsning)'!J28,"RIGTIGT!","FORKERT!"))</f>
      </c>
    </row>
    <row r="29" spans="1:12" ht="48.75" customHeight="1" thickBot="1" thickTop="1">
      <c r="A29" s="42">
        <v>177370000</v>
      </c>
      <c r="B29" s="31" t="s">
        <v>13</v>
      </c>
      <c r="C29" s="32" t="s">
        <v>2</v>
      </c>
      <c r="D29" s="20"/>
      <c r="E29" s="33" t="s">
        <v>17</v>
      </c>
      <c r="F29" s="28">
        <f>IF(D29="","",IF(D29='metersystem (løsning)'!D29,"RIGTIGT!","FORKERT!"))</f>
      </c>
      <c r="G29" s="34">
        <v>18300</v>
      </c>
      <c r="H29" s="31" t="s">
        <v>15</v>
      </c>
      <c r="I29" s="32" t="s">
        <v>2</v>
      </c>
      <c r="J29" s="20"/>
      <c r="K29" s="33" t="s">
        <v>17</v>
      </c>
      <c r="L29" s="28">
        <f>IF(J29="","",IF(J29='metersystem (løsning)'!J29,"RIGTIGT!","FORKERT!"))</f>
      </c>
    </row>
    <row r="30" spans="1:12" ht="48.75" customHeight="1" thickBot="1" thickTop="1">
      <c r="A30" s="42">
        <v>94800000</v>
      </c>
      <c r="B30" s="31" t="s">
        <v>13</v>
      </c>
      <c r="C30" s="32" t="s">
        <v>2</v>
      </c>
      <c r="D30" s="20"/>
      <c r="E30" s="33" t="s">
        <v>15</v>
      </c>
      <c r="F30" s="28">
        <f>IF(D30="","",IF(D30='metersystem (løsning)'!D30,"RIGTIGT!","FORKERT!"))</f>
      </c>
      <c r="G30" s="34">
        <v>2810</v>
      </c>
      <c r="H30" s="31" t="s">
        <v>13</v>
      </c>
      <c r="I30" s="32" t="s">
        <v>2</v>
      </c>
      <c r="J30" s="20"/>
      <c r="K30" s="33" t="s">
        <v>16</v>
      </c>
      <c r="L30" s="28">
        <f>IF(J30="","",IF(J30='metersystem (løsning)'!J30,"RIGTIGT!","FORKERT!"))</f>
      </c>
    </row>
    <row r="31" spans="1:12" ht="48.75" customHeight="1" thickBot="1" thickTop="1">
      <c r="A31" s="42">
        <v>2100000000</v>
      </c>
      <c r="B31" s="31" t="s">
        <v>16</v>
      </c>
      <c r="C31" s="32" t="s">
        <v>2</v>
      </c>
      <c r="D31" s="20"/>
      <c r="E31" s="33" t="s">
        <v>14</v>
      </c>
      <c r="F31" s="28">
        <f>IF(D31="","",IF(D31='metersystem (løsning)'!D31,"RIGTIGT!","FORKERT!"))</f>
      </c>
      <c r="G31" s="34">
        <v>21900</v>
      </c>
      <c r="H31" s="31" t="s">
        <v>13</v>
      </c>
      <c r="I31" s="32" t="s">
        <v>2</v>
      </c>
      <c r="J31" s="20"/>
      <c r="K31" s="33" t="s">
        <v>58</v>
      </c>
      <c r="L31" s="28">
        <f>IF(J31="","",IF(J31='metersystem (løsning)'!J31,"RIGTIGT!","FORKERT!"))</f>
      </c>
    </row>
    <row r="32" spans="1:12" ht="48.75" customHeight="1" thickBot="1" thickTop="1">
      <c r="A32" s="42">
        <v>5508000</v>
      </c>
      <c r="B32" s="31" t="s">
        <v>13</v>
      </c>
      <c r="C32" s="32" t="s">
        <v>2</v>
      </c>
      <c r="D32" s="20"/>
      <c r="E32" s="33" t="s">
        <v>59</v>
      </c>
      <c r="F32" s="28">
        <f>IF(D32="","",IF(D32='metersystem (løsning)'!D32,"RIGTIGT!","FORKERT!"))</f>
      </c>
      <c r="G32" s="42">
        <v>1429</v>
      </c>
      <c r="H32" s="31" t="s">
        <v>17</v>
      </c>
      <c r="I32" s="32" t="s">
        <v>2</v>
      </c>
      <c r="J32" s="20"/>
      <c r="K32" s="33" t="s">
        <v>15</v>
      </c>
      <c r="L32" s="28">
        <f>IF(J32="","",IF(J32='metersystem (løsning)'!J32,"RIGTIGT!","FORKERT!"))</f>
      </c>
    </row>
    <row r="33" spans="1:12" ht="48.75" customHeight="1" thickBot="1" thickTop="1">
      <c r="A33" s="42">
        <v>80360000</v>
      </c>
      <c r="B33" s="31" t="s">
        <v>16</v>
      </c>
      <c r="C33" s="32" t="s">
        <v>2</v>
      </c>
      <c r="D33" s="20"/>
      <c r="E33" s="33" t="s">
        <v>14</v>
      </c>
      <c r="F33" s="28">
        <f>IF(D33="","",IF(D33='metersystem (løsning)'!D33,"RIGTIGT!","FORKERT!"))</f>
      </c>
      <c r="G33" s="34">
        <v>182.64</v>
      </c>
      <c r="H33" s="31" t="s">
        <v>13</v>
      </c>
      <c r="I33" s="32" t="s">
        <v>2</v>
      </c>
      <c r="J33" s="20"/>
      <c r="K33" s="33" t="s">
        <v>17</v>
      </c>
      <c r="L33" s="28">
        <f>IF(J33="","",IF(J33='metersystem (løsning)'!J33,"RIGTIGT!","FORKERT!"))</f>
      </c>
    </row>
    <row r="34" ht="48.75" customHeight="1" thickTop="1"/>
    <row r="35" ht="48.75" customHeight="1"/>
    <row r="36" ht="48.75" customHeight="1"/>
    <row r="37" ht="48.75" customHeight="1"/>
    <row r="38" ht="48.75" customHeight="1"/>
    <row r="39" ht="48.75" customHeight="1"/>
    <row r="40" ht="48.75" customHeight="1"/>
    <row r="41" ht="48.7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</sheetData>
  <sheetProtection password="CEA8" sheet="1"/>
  <mergeCells count="4">
    <mergeCell ref="A26:E26"/>
    <mergeCell ref="A2:D2"/>
    <mergeCell ref="A7:E7"/>
    <mergeCell ref="A12:E12"/>
  </mergeCells>
  <conditionalFormatting sqref="F3:F33 L3:L33">
    <cfRule type="cellIs" priority="1" dxfId="1" operator="equal" stopIfTrue="1">
      <formula>"RIGTIGT!"</formula>
    </cfRule>
    <cfRule type="cellIs" priority="2" dxfId="0" operator="equal" stopIfTrue="1">
      <formula>"FORKERT!"</formula>
    </cfRule>
  </conditionalFormatting>
  <printOptions/>
  <pageMargins left="0.3937007874015748" right="0.3937007874015748" top="0.7874015748031497" bottom="0.3937007874015748" header="0.7086614173228347" footer="0.7086614173228347"/>
  <pageSetup horizontalDpi="300" verticalDpi="300" orientation="portrait" paperSize="9" scale="90" r:id="rId1"/>
  <headerFooter alignWithMargins="0">
    <oddHeader>&amp;LOmregning af måleenheder&amp;CNavn: _____________________&amp;RSide &amp;P</oddHeader>
  </headerFooter>
  <rowBreaks count="3" manualBreakCount="3">
    <brk id="17" max="255" man="1"/>
    <brk id="33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5.8515625" style="22" bestFit="1" customWidth="1"/>
    <col min="6" max="6" width="7.57421875" style="0" customWidth="1"/>
    <col min="7" max="7" width="11.710937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5.8515625" style="22" bestFit="1" customWidth="1"/>
  </cols>
  <sheetData>
    <row r="2" ht="24.75" customHeight="1">
      <c r="A2" s="7" t="s">
        <v>0</v>
      </c>
    </row>
    <row r="3" spans="1:11" ht="24.75" customHeight="1" thickBot="1">
      <c r="A3" s="2">
        <v>100</v>
      </c>
      <c r="B3" s="2" t="s">
        <v>1</v>
      </c>
      <c r="C3" s="3" t="s">
        <v>2</v>
      </c>
      <c r="D3" s="4">
        <f>A3/100</f>
        <v>1</v>
      </c>
      <c r="E3" s="23" t="s">
        <v>3</v>
      </c>
      <c r="G3" s="2">
        <v>1000</v>
      </c>
      <c r="H3" s="2" t="s">
        <v>4</v>
      </c>
      <c r="I3" s="3" t="s">
        <v>2</v>
      </c>
      <c r="J3" s="4">
        <f>G3/1000</f>
        <v>1</v>
      </c>
      <c r="K3" s="23" t="s">
        <v>3</v>
      </c>
    </row>
    <row r="4" spans="1:11" ht="24.75" customHeight="1" thickBot="1" thickTop="1">
      <c r="A4" s="2">
        <v>10</v>
      </c>
      <c r="B4" s="2" t="s">
        <v>1</v>
      </c>
      <c r="C4" s="3" t="s">
        <v>2</v>
      </c>
      <c r="D4" s="4">
        <f>A4/100</f>
        <v>0.1</v>
      </c>
      <c r="E4" s="23" t="s">
        <v>3</v>
      </c>
      <c r="G4" s="2">
        <v>100</v>
      </c>
      <c r="H4" s="2" t="s">
        <v>6</v>
      </c>
      <c r="I4" s="3" t="s">
        <v>2</v>
      </c>
      <c r="J4" s="4">
        <v>10</v>
      </c>
      <c r="K4" s="23" t="s">
        <v>3</v>
      </c>
    </row>
    <row r="5" spans="1:11" ht="24.75" customHeight="1" thickBot="1" thickTop="1">
      <c r="A5" s="2">
        <v>13.2</v>
      </c>
      <c r="B5" s="2" t="s">
        <v>1</v>
      </c>
      <c r="C5" s="3" t="s">
        <v>2</v>
      </c>
      <c r="D5" s="4">
        <f>A5/100</f>
        <v>0.132</v>
      </c>
      <c r="E5" s="23" t="s">
        <v>3</v>
      </c>
      <c r="G5" s="2">
        <v>17</v>
      </c>
      <c r="H5" s="2" t="s">
        <v>4</v>
      </c>
      <c r="I5" s="3" t="s">
        <v>2</v>
      </c>
      <c r="J5" s="4">
        <f>G5/1000</f>
        <v>0.017</v>
      </c>
      <c r="K5" s="23" t="s">
        <v>3</v>
      </c>
    </row>
    <row r="6" spans="1:11" ht="24.75" customHeight="1" thickBot="1" thickTop="1">
      <c r="A6" s="2">
        <v>36000</v>
      </c>
      <c r="B6" s="2" t="s">
        <v>1</v>
      </c>
      <c r="C6" s="3" t="s">
        <v>2</v>
      </c>
      <c r="D6" s="4">
        <f>A6/100</f>
        <v>360</v>
      </c>
      <c r="E6" s="23" t="s">
        <v>3</v>
      </c>
      <c r="G6" s="2">
        <v>18900</v>
      </c>
      <c r="H6" s="2" t="s">
        <v>6</v>
      </c>
      <c r="I6" s="3" t="s">
        <v>2</v>
      </c>
      <c r="J6" s="4">
        <v>1890</v>
      </c>
      <c r="K6" s="23" t="s">
        <v>3</v>
      </c>
    </row>
    <row r="7" spans="1:5" ht="24.75" customHeight="1" thickTop="1">
      <c r="A7" s="7" t="s">
        <v>5</v>
      </c>
      <c r="E7" s="24"/>
    </row>
    <row r="8" spans="1:11" ht="24.75" customHeight="1" thickBot="1">
      <c r="A8" s="2">
        <v>63</v>
      </c>
      <c r="B8" s="2" t="s">
        <v>4</v>
      </c>
      <c r="C8" s="3" t="s">
        <v>2</v>
      </c>
      <c r="D8" s="4">
        <f>A8/10</f>
        <v>6.3</v>
      </c>
      <c r="E8" s="23" t="s">
        <v>1</v>
      </c>
      <c r="F8" s="2"/>
      <c r="G8" s="2">
        <v>965</v>
      </c>
      <c r="H8" s="2" t="s">
        <v>4</v>
      </c>
      <c r="I8" s="3" t="s">
        <v>2</v>
      </c>
      <c r="J8" s="4">
        <f>G8/10</f>
        <v>96.5</v>
      </c>
      <c r="K8" s="23" t="s">
        <v>1</v>
      </c>
    </row>
    <row r="9" spans="1:11" ht="24.75" customHeight="1" thickBot="1" thickTop="1">
      <c r="A9" s="2">
        <v>4.7</v>
      </c>
      <c r="B9" s="2" t="s">
        <v>3</v>
      </c>
      <c r="C9" s="3" t="s">
        <v>2</v>
      </c>
      <c r="D9" s="4">
        <f>A9*100</f>
        <v>470</v>
      </c>
      <c r="E9" s="23" t="s">
        <v>1</v>
      </c>
      <c r="F9" s="2"/>
      <c r="G9" s="2">
        <v>4.7</v>
      </c>
      <c r="H9" s="2" t="s">
        <v>4</v>
      </c>
      <c r="I9" s="3" t="s">
        <v>2</v>
      </c>
      <c r="J9" s="4">
        <f>G9/10</f>
        <v>0.47000000000000003</v>
      </c>
      <c r="K9" s="23" t="s">
        <v>1</v>
      </c>
    </row>
    <row r="10" spans="1:11" ht="24.75" customHeight="1" thickBot="1" thickTop="1">
      <c r="A10" s="2">
        <v>16.9</v>
      </c>
      <c r="B10" s="2" t="s">
        <v>6</v>
      </c>
      <c r="C10" s="3" t="s">
        <v>2</v>
      </c>
      <c r="D10" s="4">
        <f>A10*10</f>
        <v>169</v>
      </c>
      <c r="E10" s="23" t="s">
        <v>1</v>
      </c>
      <c r="F10" s="2"/>
      <c r="G10" s="2">
        <v>20.7</v>
      </c>
      <c r="H10" s="2" t="s">
        <v>6</v>
      </c>
      <c r="I10" s="3" t="s">
        <v>2</v>
      </c>
      <c r="J10" s="4">
        <v>207</v>
      </c>
      <c r="K10" s="23" t="s">
        <v>1</v>
      </c>
    </row>
    <row r="11" spans="1:11" ht="24.75" customHeight="1" thickBot="1" thickTop="1">
      <c r="A11" s="2">
        <v>35963</v>
      </c>
      <c r="B11" s="2" t="s">
        <v>4</v>
      </c>
      <c r="C11" s="3" t="s">
        <v>2</v>
      </c>
      <c r="D11" s="4">
        <f>A11/10</f>
        <v>3596.3</v>
      </c>
      <c r="E11" s="23" t="s">
        <v>1</v>
      </c>
      <c r="F11" s="2"/>
      <c r="G11" s="2">
        <v>18865</v>
      </c>
      <c r="H11" s="2" t="s">
        <v>4</v>
      </c>
      <c r="I11" s="3" t="s">
        <v>2</v>
      </c>
      <c r="J11" s="4">
        <f>G11/10</f>
        <v>1886.5</v>
      </c>
      <c r="K11" s="23" t="s">
        <v>1</v>
      </c>
    </row>
    <row r="12" spans="1:5" ht="24.75" customHeight="1" thickTop="1">
      <c r="A12" s="7" t="s">
        <v>55</v>
      </c>
      <c r="B12" s="7"/>
      <c r="C12" s="7"/>
      <c r="D12" s="7"/>
      <c r="E12" s="25"/>
    </row>
    <row r="13" spans="1:11" ht="24.75" customHeight="1" thickBot="1">
      <c r="A13" s="2">
        <v>1000</v>
      </c>
      <c r="B13" s="2" t="s">
        <v>1</v>
      </c>
      <c r="C13" s="3" t="s">
        <v>2</v>
      </c>
      <c r="D13" s="20">
        <v>10000</v>
      </c>
      <c r="E13" s="23" t="s">
        <v>4</v>
      </c>
      <c r="F13" s="2"/>
      <c r="G13" s="2">
        <v>965</v>
      </c>
      <c r="H13" s="2" t="s">
        <v>1</v>
      </c>
      <c r="I13" s="3" t="s">
        <v>2</v>
      </c>
      <c r="J13" s="4">
        <v>9650</v>
      </c>
      <c r="K13" s="23" t="s">
        <v>4</v>
      </c>
    </row>
    <row r="14" spans="1:11" ht="24.75" customHeight="1" thickBot="1" thickTop="1">
      <c r="A14" s="2">
        <v>12</v>
      </c>
      <c r="B14" s="2" t="s">
        <v>6</v>
      </c>
      <c r="C14" s="3" t="s">
        <v>2</v>
      </c>
      <c r="D14" s="4">
        <v>1200</v>
      </c>
      <c r="E14" s="23" t="s">
        <v>4</v>
      </c>
      <c r="F14" s="2"/>
      <c r="G14" s="2">
        <v>65</v>
      </c>
      <c r="H14" s="2" t="s">
        <v>3</v>
      </c>
      <c r="I14" s="3" t="s">
        <v>2</v>
      </c>
      <c r="J14" s="4">
        <v>65000</v>
      </c>
      <c r="K14" s="23" t="s">
        <v>4</v>
      </c>
    </row>
    <row r="15" spans="1:11" ht="24.75" customHeight="1" thickBot="1" thickTop="1">
      <c r="A15" s="2">
        <v>1</v>
      </c>
      <c r="B15" s="2" t="s">
        <v>1</v>
      </c>
      <c r="C15" s="3" t="s">
        <v>2</v>
      </c>
      <c r="D15" s="4">
        <v>10</v>
      </c>
      <c r="E15" s="23" t="s">
        <v>4</v>
      </c>
      <c r="F15" s="2"/>
      <c r="G15" s="2">
        <v>4.7</v>
      </c>
      <c r="H15" s="2" t="s">
        <v>6</v>
      </c>
      <c r="I15" s="3" t="s">
        <v>2</v>
      </c>
      <c r="J15" s="4">
        <v>470</v>
      </c>
      <c r="K15" s="23" t="s">
        <v>4</v>
      </c>
    </row>
    <row r="16" spans="1:11" ht="24.75" customHeight="1" thickBot="1" thickTop="1">
      <c r="A16" s="2">
        <v>17</v>
      </c>
      <c r="B16" s="2" t="s">
        <v>6</v>
      </c>
      <c r="C16" s="3" t="s">
        <v>2</v>
      </c>
      <c r="D16" s="4">
        <v>1700</v>
      </c>
      <c r="E16" s="23" t="s">
        <v>4</v>
      </c>
      <c r="F16" s="2"/>
      <c r="G16" s="2">
        <v>20.7</v>
      </c>
      <c r="H16" s="2" t="s">
        <v>1</v>
      </c>
      <c r="I16" s="3" t="s">
        <v>2</v>
      </c>
      <c r="J16" s="4">
        <v>207</v>
      </c>
      <c r="K16" s="23" t="s">
        <v>4</v>
      </c>
    </row>
    <row r="17" spans="1:11" ht="24.75" customHeight="1" thickTop="1">
      <c r="A17" s="2"/>
      <c r="B17" s="2"/>
      <c r="C17" s="3"/>
      <c r="D17" s="21"/>
      <c r="E17" s="26"/>
      <c r="F17" s="2"/>
      <c r="G17" s="2"/>
      <c r="H17" s="2"/>
      <c r="I17" s="3"/>
      <c r="J17" s="21"/>
      <c r="K17" s="26"/>
    </row>
    <row r="18" spans="1:11" ht="24.75" customHeight="1">
      <c r="A18" s="2"/>
      <c r="B18" s="2"/>
      <c r="C18" s="3"/>
      <c r="D18" s="21"/>
      <c r="E18" s="26"/>
      <c r="F18" s="2"/>
      <c r="G18" s="2"/>
      <c r="H18" s="2"/>
      <c r="I18" s="3"/>
      <c r="J18" s="21"/>
      <c r="K18" s="26"/>
    </row>
    <row r="19" spans="1:5" ht="24.75" customHeight="1">
      <c r="A19" s="7" t="s">
        <v>56</v>
      </c>
      <c r="E19" s="24"/>
    </row>
    <row r="20" spans="1:12" ht="24.75" customHeight="1" thickBot="1">
      <c r="A20" s="2">
        <v>54</v>
      </c>
      <c r="B20" s="2" t="s">
        <v>8</v>
      </c>
      <c r="C20" s="3" t="s">
        <v>2</v>
      </c>
      <c r="D20" s="4">
        <f>A20/1000000</f>
        <v>5.4E-05</v>
      </c>
      <c r="E20" s="23" t="s">
        <v>9</v>
      </c>
      <c r="F20" s="2"/>
      <c r="G20" s="2">
        <v>956</v>
      </c>
      <c r="H20" s="2" t="s">
        <v>8</v>
      </c>
      <c r="I20" s="3" t="s">
        <v>2</v>
      </c>
      <c r="J20" s="4">
        <f>G20/1000000</f>
        <v>0.000956</v>
      </c>
      <c r="K20" s="23" t="s">
        <v>9</v>
      </c>
      <c r="L20" s="2"/>
    </row>
    <row r="21" spans="1:12" ht="24.75" customHeight="1" thickBot="1" thickTop="1">
      <c r="A21" s="2">
        <v>4.7</v>
      </c>
      <c r="B21" s="2" t="s">
        <v>8</v>
      </c>
      <c r="C21" s="3" t="s">
        <v>2</v>
      </c>
      <c r="D21" s="4">
        <f>A21/1000000</f>
        <v>4.7E-06</v>
      </c>
      <c r="E21" s="23" t="s">
        <v>9</v>
      </c>
      <c r="F21" s="2"/>
      <c r="G21" s="2">
        <v>56</v>
      </c>
      <c r="H21" s="2" t="s">
        <v>8</v>
      </c>
      <c r="I21" s="3" t="s">
        <v>2</v>
      </c>
      <c r="J21" s="4">
        <f>G21/1000000</f>
        <v>5.6E-05</v>
      </c>
      <c r="K21" s="23" t="s">
        <v>9</v>
      </c>
      <c r="L21" s="2"/>
    </row>
    <row r="22" spans="1:12" ht="24.75" customHeight="1" thickBot="1" thickTop="1">
      <c r="A22" s="2">
        <v>7.9</v>
      </c>
      <c r="B22" s="2" t="s">
        <v>9</v>
      </c>
      <c r="C22" s="3" t="s">
        <v>2</v>
      </c>
      <c r="D22" s="20">
        <v>790</v>
      </c>
      <c r="E22" s="23" t="s">
        <v>11</v>
      </c>
      <c r="F22" s="2"/>
      <c r="G22" s="18">
        <v>11.7</v>
      </c>
      <c r="H22" s="2" t="s">
        <v>9</v>
      </c>
      <c r="I22" s="3" t="s">
        <v>2</v>
      </c>
      <c r="J22" s="20">
        <v>11700000</v>
      </c>
      <c r="K22" s="23" t="s">
        <v>8</v>
      </c>
      <c r="L22" s="2"/>
    </row>
    <row r="23" spans="1:12" ht="24.75" customHeight="1" thickBot="1" thickTop="1">
      <c r="A23" s="2">
        <v>594</v>
      </c>
      <c r="B23" s="2" t="s">
        <v>8</v>
      </c>
      <c r="C23" s="3" t="s">
        <v>2</v>
      </c>
      <c r="D23" s="20">
        <v>5.94</v>
      </c>
      <c r="E23" s="23" t="s">
        <v>10</v>
      </c>
      <c r="F23" s="19"/>
      <c r="G23" s="18">
        <v>104</v>
      </c>
      <c r="H23" s="2" t="s">
        <v>8</v>
      </c>
      <c r="I23" s="3" t="s">
        <v>2</v>
      </c>
      <c r="J23" s="20">
        <v>0.0104</v>
      </c>
      <c r="K23" s="23" t="s">
        <v>11</v>
      </c>
      <c r="L23" s="2"/>
    </row>
    <row r="24" spans="1:12" ht="24.75" customHeight="1" thickBot="1" thickTop="1">
      <c r="A24" s="2">
        <v>35954</v>
      </c>
      <c r="B24" s="2" t="s">
        <v>10</v>
      </c>
      <c r="C24" s="3" t="s">
        <v>2</v>
      </c>
      <c r="D24" s="20">
        <v>359.54</v>
      </c>
      <c r="E24" s="23" t="s">
        <v>11</v>
      </c>
      <c r="F24" s="19"/>
      <c r="G24" s="18">
        <v>18856</v>
      </c>
      <c r="H24" s="2" t="s">
        <v>8</v>
      </c>
      <c r="I24" s="3" t="s">
        <v>2</v>
      </c>
      <c r="J24" s="20">
        <v>188.56</v>
      </c>
      <c r="K24" s="23" t="s">
        <v>10</v>
      </c>
      <c r="L24" s="2"/>
    </row>
    <row r="25" spans="1:12" ht="24.75" customHeight="1" thickBot="1" thickTop="1">
      <c r="A25" s="2">
        <v>6.8</v>
      </c>
      <c r="B25" s="2" t="s">
        <v>10</v>
      </c>
      <c r="C25" s="3" t="s">
        <v>2</v>
      </c>
      <c r="D25" s="20">
        <v>680</v>
      </c>
      <c r="E25" s="23" t="s">
        <v>8</v>
      </c>
      <c r="F25" s="2"/>
      <c r="G25" s="2">
        <v>5.64</v>
      </c>
      <c r="H25" s="2" t="s">
        <v>10</v>
      </c>
      <c r="I25" s="3" t="s">
        <v>2</v>
      </c>
      <c r="J25" s="4">
        <f>G25/10000</f>
        <v>0.0005639999999999999</v>
      </c>
      <c r="K25" s="23" t="s">
        <v>9</v>
      </c>
      <c r="L25" s="2"/>
    </row>
    <row r="26" spans="1:5" ht="24.75" customHeight="1" thickTop="1">
      <c r="A26" s="7" t="s">
        <v>57</v>
      </c>
      <c r="B26" s="7"/>
      <c r="C26" s="7"/>
      <c r="D26" s="7"/>
      <c r="E26" s="25"/>
    </row>
    <row r="27" spans="1:12" ht="24.75" customHeight="1" thickBot="1">
      <c r="A27" s="15">
        <v>44408000</v>
      </c>
      <c r="B27" s="2" t="s">
        <v>13</v>
      </c>
      <c r="C27" s="3" t="s">
        <v>2</v>
      </c>
      <c r="D27" s="4">
        <f>A27/1000000</f>
        <v>44.408</v>
      </c>
      <c r="E27" s="23" t="s">
        <v>14</v>
      </c>
      <c r="F27" s="2"/>
      <c r="G27" s="15">
        <v>11330</v>
      </c>
      <c r="H27" s="2" t="s">
        <v>15</v>
      </c>
      <c r="I27" s="3" t="s">
        <v>2</v>
      </c>
      <c r="J27" s="4">
        <f>G27/1000</f>
        <v>11.33</v>
      </c>
      <c r="K27" s="23" t="s">
        <v>14</v>
      </c>
      <c r="L27" s="2"/>
    </row>
    <row r="28" spans="1:12" ht="24.75" customHeight="1" thickBot="1" thickTop="1">
      <c r="A28" s="15">
        <v>5358700</v>
      </c>
      <c r="B28" s="2" t="s">
        <v>13</v>
      </c>
      <c r="C28" s="3" t="s">
        <v>2</v>
      </c>
      <c r="D28" s="4">
        <f>A28/1000000</f>
        <v>5.3587</v>
      </c>
      <c r="E28" s="23" t="s">
        <v>14</v>
      </c>
      <c r="F28" s="2"/>
      <c r="G28" s="15">
        <v>2330</v>
      </c>
      <c r="H28" s="2" t="s">
        <v>15</v>
      </c>
      <c r="I28" s="3" t="s">
        <v>2</v>
      </c>
      <c r="J28" s="4">
        <f>G28/1000</f>
        <v>2.33</v>
      </c>
      <c r="K28" s="23" t="s">
        <v>14</v>
      </c>
      <c r="L28" s="2"/>
    </row>
    <row r="29" spans="1:12" ht="24.75" customHeight="1" thickBot="1" thickTop="1">
      <c r="A29" s="15">
        <v>177370000</v>
      </c>
      <c r="B29" s="2" t="s">
        <v>13</v>
      </c>
      <c r="C29" s="3" t="s">
        <v>2</v>
      </c>
      <c r="D29" s="20">
        <v>177370</v>
      </c>
      <c r="E29" s="23" t="s">
        <v>17</v>
      </c>
      <c r="F29" s="19"/>
      <c r="G29" s="18">
        <v>18300</v>
      </c>
      <c r="H29" s="2" t="s">
        <v>15</v>
      </c>
      <c r="I29" s="3" t="s">
        <v>2</v>
      </c>
      <c r="J29" s="20">
        <v>18300</v>
      </c>
      <c r="K29" s="23" t="s">
        <v>17</v>
      </c>
      <c r="L29" s="2"/>
    </row>
    <row r="30" spans="1:12" ht="24.75" customHeight="1" thickBot="1" thickTop="1">
      <c r="A30" s="15">
        <v>94800000</v>
      </c>
      <c r="B30" s="2" t="s">
        <v>13</v>
      </c>
      <c r="C30" s="3" t="s">
        <v>2</v>
      </c>
      <c r="D30" s="20">
        <v>94800</v>
      </c>
      <c r="E30" s="23" t="s">
        <v>15</v>
      </c>
      <c r="F30" s="19"/>
      <c r="G30" s="18">
        <v>2810</v>
      </c>
      <c r="H30" s="2" t="s">
        <v>13</v>
      </c>
      <c r="I30" s="3" t="s">
        <v>2</v>
      </c>
      <c r="J30" s="20">
        <v>2810000</v>
      </c>
      <c r="K30" s="23" t="s">
        <v>16</v>
      </c>
      <c r="L30" s="2"/>
    </row>
    <row r="31" spans="1:12" ht="24.75" customHeight="1" thickBot="1" thickTop="1">
      <c r="A31" s="15">
        <v>2100000000</v>
      </c>
      <c r="B31" s="2" t="s">
        <v>16</v>
      </c>
      <c r="C31" s="3" t="s">
        <v>2</v>
      </c>
      <c r="D31" s="20">
        <v>2.1</v>
      </c>
      <c r="E31" s="23" t="s">
        <v>14</v>
      </c>
      <c r="F31" s="19"/>
      <c r="G31" s="18">
        <v>21900</v>
      </c>
      <c r="H31" s="2" t="s">
        <v>13</v>
      </c>
      <c r="I31" s="3" t="s">
        <v>2</v>
      </c>
      <c r="J31" s="20">
        <v>2190</v>
      </c>
      <c r="K31" s="23" t="s">
        <v>58</v>
      </c>
      <c r="L31" s="2"/>
    </row>
    <row r="32" spans="1:12" ht="24.75" customHeight="1" thickBot="1" thickTop="1">
      <c r="A32" s="15">
        <v>5508000</v>
      </c>
      <c r="B32" s="2" t="s">
        <v>13</v>
      </c>
      <c r="C32" s="3" t="s">
        <v>2</v>
      </c>
      <c r="D32" s="4">
        <v>55080</v>
      </c>
      <c r="E32" s="23" t="s">
        <v>59</v>
      </c>
      <c r="F32" s="2"/>
      <c r="G32" s="15">
        <v>1429</v>
      </c>
      <c r="H32" s="2" t="s">
        <v>17</v>
      </c>
      <c r="I32" s="3" t="s">
        <v>2</v>
      </c>
      <c r="J32" s="4">
        <v>1429</v>
      </c>
      <c r="K32" s="23" t="s">
        <v>15</v>
      </c>
      <c r="L32" s="2"/>
    </row>
    <row r="33" spans="1:12" ht="24.75" customHeight="1" thickBot="1" thickTop="1">
      <c r="A33" s="15">
        <v>80360000</v>
      </c>
      <c r="B33" s="2" t="s">
        <v>16</v>
      </c>
      <c r="C33" s="3" t="s">
        <v>2</v>
      </c>
      <c r="D33" s="4">
        <f>A33/1000000000</f>
        <v>0.08036</v>
      </c>
      <c r="E33" s="23" t="s">
        <v>14</v>
      </c>
      <c r="F33" s="2"/>
      <c r="G33" s="16">
        <v>182.64</v>
      </c>
      <c r="H33" s="2" t="s">
        <v>13</v>
      </c>
      <c r="I33" s="3" t="s">
        <v>2</v>
      </c>
      <c r="J33" s="4">
        <f>G33/1000</f>
        <v>0.18264</v>
      </c>
      <c r="K33" s="23" t="s">
        <v>17</v>
      </c>
      <c r="L33" s="2"/>
    </row>
    <row r="34" ht="13.5" thickTop="1"/>
  </sheetData>
  <sheetProtection/>
  <conditionalFormatting sqref="F23">
    <cfRule type="cellIs" priority="11" dxfId="1" operator="equal" stopIfTrue="1">
      <formula>"RIGTIGT!"</formula>
    </cfRule>
    <cfRule type="cellIs" priority="12" dxfId="0" operator="equal" stopIfTrue="1">
      <formula>"FORKERT!"</formula>
    </cfRule>
  </conditionalFormatting>
  <conditionalFormatting sqref="F31">
    <cfRule type="cellIs" priority="1" dxfId="1" operator="equal" stopIfTrue="1">
      <formula>"RIGTIGT!"</formula>
    </cfRule>
    <cfRule type="cellIs" priority="2" dxfId="0" operator="equal" stopIfTrue="1">
      <formula>"FORKERT!"</formula>
    </cfRule>
  </conditionalFormatting>
  <conditionalFormatting sqref="F24">
    <cfRule type="cellIs" priority="9" dxfId="1" operator="equal" stopIfTrue="1">
      <formula>"RIGTIGT!"</formula>
    </cfRule>
    <cfRule type="cellIs" priority="10" dxfId="0" operator="equal" stopIfTrue="1">
      <formula>"FORKERT!"</formula>
    </cfRule>
  </conditionalFormatting>
  <conditionalFormatting sqref="F29">
    <cfRule type="cellIs" priority="7" dxfId="1" operator="equal" stopIfTrue="1">
      <formula>"RIGTIGT!"</formula>
    </cfRule>
    <cfRule type="cellIs" priority="8" dxfId="0" operator="equal" stopIfTrue="1">
      <formula>"FORKERT!"</formula>
    </cfRule>
  </conditionalFormatting>
  <conditionalFormatting sqref="F30">
    <cfRule type="cellIs" priority="3" dxfId="1" operator="equal" stopIfTrue="1">
      <formula>"RIGTIGT!"</formula>
    </cfRule>
    <cfRule type="cellIs" priority="4" dxfId="0" operator="equal" stopIfTrue="1">
      <formula>"FORKERT!"</formula>
    </cfRule>
  </conditionalFormatting>
  <printOptions/>
  <pageMargins left="0.5905511811023623" right="0.3937007874015748" top="0.3937007874015748" bottom="0.7874015748031497" header="0.11811023622047245" footer="0.5118110236220472"/>
  <pageSetup horizontalDpi="300" verticalDpi="300" orientation="portrait" paperSize="9" r:id="rId1"/>
  <headerFooter alignWithMargins="0">
    <oddFooter>&amp;LJørn&amp;RBygge/anlæg Århus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5"/>
    </sheetView>
  </sheetViews>
  <sheetFormatPr defaultColWidth="9.140625" defaultRowHeight="12.75"/>
  <cols>
    <col min="1" max="1" width="14.8515625" style="0" customWidth="1"/>
    <col min="2" max="2" width="5.8515625" style="0" customWidth="1"/>
    <col min="3" max="3" width="3.7109375" style="0" customWidth="1"/>
    <col min="4" max="4" width="15.7109375" style="0" customWidth="1"/>
    <col min="5" max="5" width="5.00390625" style="0" bestFit="1" customWidth="1"/>
    <col min="6" max="6" width="11.574218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5.00390625" style="0" bestFit="1" customWidth="1"/>
  </cols>
  <sheetData>
    <row r="1" spans="1:5" ht="48.75" customHeight="1">
      <c r="A1" s="44" t="s">
        <v>55</v>
      </c>
      <c r="B1" s="44"/>
      <c r="C1" s="44"/>
      <c r="D1" s="44"/>
      <c r="E1" s="44"/>
    </row>
    <row r="2" spans="1:11" ht="48.75" customHeight="1" thickBot="1">
      <c r="A2" s="2">
        <v>1000</v>
      </c>
      <c r="B2" s="2" t="s">
        <v>1</v>
      </c>
      <c r="C2" s="3" t="s">
        <v>2</v>
      </c>
      <c r="D2" s="4"/>
      <c r="E2" s="4" t="s">
        <v>4</v>
      </c>
      <c r="F2" s="2"/>
      <c r="G2" s="2">
        <v>965</v>
      </c>
      <c r="H2" s="2" t="s">
        <v>1</v>
      </c>
      <c r="I2" s="3" t="s">
        <v>2</v>
      </c>
      <c r="J2" s="4"/>
      <c r="K2" s="4" t="s">
        <v>4</v>
      </c>
    </row>
    <row r="3" spans="1:11" ht="48.75" customHeight="1" thickBot="1" thickTop="1">
      <c r="A3" s="2">
        <v>12</v>
      </c>
      <c r="B3" s="2" t="s">
        <v>6</v>
      </c>
      <c r="C3" s="3" t="s">
        <v>2</v>
      </c>
      <c r="D3" s="4"/>
      <c r="E3" s="4" t="s">
        <v>4</v>
      </c>
      <c r="F3" s="2"/>
      <c r="G3" s="2">
        <v>65</v>
      </c>
      <c r="H3" s="2" t="s">
        <v>3</v>
      </c>
      <c r="I3" s="3" t="s">
        <v>2</v>
      </c>
      <c r="J3" s="4"/>
      <c r="K3" s="4" t="s">
        <v>4</v>
      </c>
    </row>
    <row r="4" spans="1:11" ht="48.75" customHeight="1" thickBot="1" thickTop="1">
      <c r="A4" s="2">
        <v>1</v>
      </c>
      <c r="B4" s="2" t="s">
        <v>1</v>
      </c>
      <c r="C4" s="3" t="s">
        <v>2</v>
      </c>
      <c r="D4" s="4"/>
      <c r="E4" s="4" t="s">
        <v>4</v>
      </c>
      <c r="F4" s="2"/>
      <c r="G4" s="2">
        <v>4.7</v>
      </c>
      <c r="H4" s="2" t="s">
        <v>6</v>
      </c>
      <c r="I4" s="3" t="s">
        <v>2</v>
      </c>
      <c r="J4" s="4"/>
      <c r="K4" s="4" t="s">
        <v>4</v>
      </c>
    </row>
    <row r="5" spans="1:11" ht="48.75" customHeight="1" thickBot="1" thickTop="1">
      <c r="A5" s="2">
        <v>17</v>
      </c>
      <c r="B5" s="2" t="s">
        <v>6</v>
      </c>
      <c r="C5" s="3" t="s">
        <v>2</v>
      </c>
      <c r="D5" s="4"/>
      <c r="E5" s="4" t="s">
        <v>4</v>
      </c>
      <c r="F5" s="2"/>
      <c r="G5" s="2">
        <v>20.7</v>
      </c>
      <c r="H5" s="2" t="s">
        <v>1</v>
      </c>
      <c r="I5" s="3" t="s">
        <v>2</v>
      </c>
      <c r="J5" s="4"/>
      <c r="K5" s="4" t="s">
        <v>4</v>
      </c>
    </row>
    <row r="6" spans="1:11" ht="48.75" customHeight="1" thickBot="1" thickTop="1">
      <c r="A6" s="2">
        <v>148</v>
      </c>
      <c r="B6" s="2" t="s">
        <v>1</v>
      </c>
      <c r="C6" s="3" t="s">
        <v>2</v>
      </c>
      <c r="D6" s="4"/>
      <c r="E6" s="4" t="s">
        <v>4</v>
      </c>
      <c r="F6" s="2"/>
      <c r="G6" s="2">
        <v>113</v>
      </c>
      <c r="H6" s="2" t="s">
        <v>1</v>
      </c>
      <c r="I6" s="3" t="s">
        <v>2</v>
      </c>
      <c r="J6" s="4"/>
      <c r="K6" s="4" t="s">
        <v>4</v>
      </c>
    </row>
    <row r="7" spans="1:11" ht="48.75" customHeight="1" thickBot="1" thickTop="1">
      <c r="A7" s="2">
        <v>9.96</v>
      </c>
      <c r="B7" s="2" t="s">
        <v>3</v>
      </c>
      <c r="C7" s="3" t="s">
        <v>2</v>
      </c>
      <c r="D7" s="4"/>
      <c r="E7" s="4" t="s">
        <v>4</v>
      </c>
      <c r="F7" s="2"/>
      <c r="G7" s="2">
        <v>18865</v>
      </c>
      <c r="H7" s="2" t="s">
        <v>1</v>
      </c>
      <c r="I7" s="3" t="s">
        <v>2</v>
      </c>
      <c r="J7" s="4"/>
      <c r="K7" s="4" t="s">
        <v>4</v>
      </c>
    </row>
    <row r="8" spans="1:11" ht="48.75" customHeight="1" thickBot="1" thickTop="1">
      <c r="A8" s="2">
        <v>0.71</v>
      </c>
      <c r="B8" s="2" t="s">
        <v>1</v>
      </c>
      <c r="C8" s="3" t="s">
        <v>2</v>
      </c>
      <c r="D8" s="4"/>
      <c r="E8" s="4" t="s">
        <v>4</v>
      </c>
      <c r="F8" s="2"/>
      <c r="G8" s="2">
        <v>126.1</v>
      </c>
      <c r="H8" s="2" t="s">
        <v>3</v>
      </c>
      <c r="I8" s="3" t="s">
        <v>2</v>
      </c>
      <c r="J8" s="4"/>
      <c r="K8" s="4" t="s">
        <v>4</v>
      </c>
    </row>
    <row r="9" spans="1:11" ht="48.75" customHeight="1" thickBot="1" thickTop="1">
      <c r="A9" s="2">
        <v>0.04</v>
      </c>
      <c r="B9" s="2" t="s">
        <v>1</v>
      </c>
      <c r="C9" s="3" t="s">
        <v>2</v>
      </c>
      <c r="D9" s="4"/>
      <c r="E9" s="4" t="s">
        <v>4</v>
      </c>
      <c r="F9" s="2"/>
      <c r="G9" s="2">
        <v>3.84</v>
      </c>
      <c r="H9" s="2" t="s">
        <v>3</v>
      </c>
      <c r="I9" s="3" t="s">
        <v>2</v>
      </c>
      <c r="J9" s="4"/>
      <c r="K9" s="4" t="s">
        <v>4</v>
      </c>
    </row>
    <row r="10" spans="1:11" ht="48.75" customHeight="1" thickBot="1" thickTop="1">
      <c r="A10" s="2">
        <v>301</v>
      </c>
      <c r="B10" s="2" t="s">
        <v>3</v>
      </c>
      <c r="C10" s="3" t="s">
        <v>2</v>
      </c>
      <c r="D10" s="4"/>
      <c r="E10" s="4" t="s">
        <v>4</v>
      </c>
      <c r="F10" s="2"/>
      <c r="G10" s="2">
        <v>70</v>
      </c>
      <c r="H10" s="2" t="s">
        <v>6</v>
      </c>
      <c r="I10" s="3" t="s">
        <v>2</v>
      </c>
      <c r="J10" s="4"/>
      <c r="K10" s="4" t="s">
        <v>4</v>
      </c>
    </row>
    <row r="11" spans="1:11" ht="48.75" customHeight="1" thickBot="1" thickTop="1">
      <c r="A11" s="2">
        <v>9163</v>
      </c>
      <c r="B11" s="2" t="s">
        <v>3</v>
      </c>
      <c r="C11" s="3" t="s">
        <v>2</v>
      </c>
      <c r="D11" s="4"/>
      <c r="E11" s="4" t="s">
        <v>4</v>
      </c>
      <c r="F11" s="2"/>
      <c r="G11" s="2">
        <v>7.4</v>
      </c>
      <c r="H11" s="2" t="s">
        <v>3</v>
      </c>
      <c r="I11" s="3" t="s">
        <v>2</v>
      </c>
      <c r="J11" s="4"/>
      <c r="K11" s="4" t="s">
        <v>4</v>
      </c>
    </row>
    <row r="12" spans="1:11" ht="48.75" customHeight="1" thickBot="1" thickTop="1">
      <c r="A12" s="2">
        <v>3.7030000000000003</v>
      </c>
      <c r="B12" s="2" t="s">
        <v>6</v>
      </c>
      <c r="C12" s="3" t="s">
        <v>2</v>
      </c>
      <c r="D12" s="4"/>
      <c r="E12" s="4" t="s">
        <v>4</v>
      </c>
      <c r="F12" s="2"/>
      <c r="G12" s="2">
        <v>110.5</v>
      </c>
      <c r="H12" s="2" t="s">
        <v>6</v>
      </c>
      <c r="I12" s="3" t="s">
        <v>2</v>
      </c>
      <c r="J12" s="4"/>
      <c r="K12" s="4" t="s">
        <v>4</v>
      </c>
    </row>
    <row r="13" spans="1:11" ht="48.75" customHeight="1" thickBot="1" thickTop="1">
      <c r="A13" s="2">
        <v>3.92</v>
      </c>
      <c r="B13" s="2" t="s">
        <v>6</v>
      </c>
      <c r="C13" s="3" t="s">
        <v>2</v>
      </c>
      <c r="D13" s="4"/>
      <c r="E13" s="4" t="s">
        <v>4</v>
      </c>
      <c r="F13" s="2"/>
      <c r="G13" s="2">
        <v>13295</v>
      </c>
      <c r="H13" s="2" t="s">
        <v>1</v>
      </c>
      <c r="I13" s="3" t="s">
        <v>2</v>
      </c>
      <c r="J13" s="4"/>
      <c r="K13" s="4" t="s">
        <v>4</v>
      </c>
    </row>
    <row r="14" spans="1:11" ht="48.75" customHeight="1" thickBot="1" thickTop="1">
      <c r="A14" s="2">
        <v>74.1</v>
      </c>
      <c r="B14" s="2" t="s">
        <v>3</v>
      </c>
      <c r="C14" s="3" t="s">
        <v>2</v>
      </c>
      <c r="D14" s="4"/>
      <c r="E14" s="4" t="s">
        <v>4</v>
      </c>
      <c r="F14" s="2"/>
      <c r="G14" s="2">
        <v>17</v>
      </c>
      <c r="H14" s="2" t="s">
        <v>6</v>
      </c>
      <c r="I14" s="3" t="s">
        <v>2</v>
      </c>
      <c r="J14" s="4"/>
      <c r="K14" s="4" t="s">
        <v>4</v>
      </c>
    </row>
    <row r="15" spans="1:5" ht="48.75" customHeight="1" thickTop="1">
      <c r="A15" s="44" t="s">
        <v>55</v>
      </c>
      <c r="B15" s="44"/>
      <c r="C15" s="44"/>
      <c r="D15" s="44"/>
      <c r="E15" s="44"/>
    </row>
    <row r="16" spans="1:11" ht="48.75" customHeight="1" thickBot="1">
      <c r="A16" s="2">
        <v>0.19</v>
      </c>
      <c r="B16" s="2" t="s">
        <v>1</v>
      </c>
      <c r="C16" s="3" t="s">
        <v>2</v>
      </c>
      <c r="D16" s="4"/>
      <c r="E16" s="4" t="s">
        <v>4</v>
      </c>
      <c r="F16" s="2"/>
      <c r="G16" s="2">
        <v>342</v>
      </c>
      <c r="H16" s="2" t="s">
        <v>6</v>
      </c>
      <c r="I16" s="3" t="s">
        <v>2</v>
      </c>
      <c r="J16" s="4"/>
      <c r="K16" s="4" t="s">
        <v>4</v>
      </c>
    </row>
    <row r="17" spans="1:11" ht="48.75" customHeight="1" thickBot="1" thickTop="1">
      <c r="A17" s="2">
        <v>131</v>
      </c>
      <c r="B17" s="2" t="s">
        <v>1</v>
      </c>
      <c r="C17" s="3" t="s">
        <v>2</v>
      </c>
      <c r="D17" s="4"/>
      <c r="E17" s="4" t="s">
        <v>4</v>
      </c>
      <c r="F17" s="2"/>
      <c r="G17" s="2">
        <v>49</v>
      </c>
      <c r="H17" s="2" t="s">
        <v>6</v>
      </c>
      <c r="I17" s="3" t="s">
        <v>2</v>
      </c>
      <c r="J17" s="4"/>
      <c r="K17" s="4" t="s">
        <v>4</v>
      </c>
    </row>
    <row r="18" spans="1:11" ht="48.75" customHeight="1" thickBot="1" thickTop="1">
      <c r="A18" s="2">
        <v>74</v>
      </c>
      <c r="B18" s="2" t="s">
        <v>1</v>
      </c>
      <c r="C18" s="3" t="s">
        <v>2</v>
      </c>
      <c r="D18" s="4"/>
      <c r="E18" s="4" t="s">
        <v>4</v>
      </c>
      <c r="F18" s="2"/>
      <c r="G18" s="2">
        <v>1065</v>
      </c>
      <c r="H18" s="2" t="s">
        <v>6</v>
      </c>
      <c r="I18" s="3" t="s">
        <v>2</v>
      </c>
      <c r="J18" s="4"/>
      <c r="K18" s="4" t="s">
        <v>4</v>
      </c>
    </row>
    <row r="19" spans="1:11" ht="48.75" customHeight="1" thickBot="1" thickTop="1">
      <c r="A19" s="2">
        <v>6.38</v>
      </c>
      <c r="B19" s="2" t="s">
        <v>1</v>
      </c>
      <c r="C19" s="3" t="s">
        <v>2</v>
      </c>
      <c r="D19" s="4"/>
      <c r="E19" s="4" t="s">
        <v>4</v>
      </c>
      <c r="F19" s="2"/>
      <c r="G19" s="2">
        <v>8.5</v>
      </c>
      <c r="H19" s="2" t="s">
        <v>1</v>
      </c>
      <c r="I19" s="3" t="s">
        <v>2</v>
      </c>
      <c r="J19" s="4"/>
      <c r="K19" s="4" t="s">
        <v>4</v>
      </c>
    </row>
    <row r="20" spans="1:11" ht="48.75" customHeight="1" thickBot="1" thickTop="1">
      <c r="A20" s="2">
        <v>351</v>
      </c>
      <c r="B20" s="2" t="s">
        <v>6</v>
      </c>
      <c r="C20" s="3" t="s">
        <v>2</v>
      </c>
      <c r="D20" s="4"/>
      <c r="E20" s="4" t="s">
        <v>4</v>
      </c>
      <c r="F20" s="2"/>
      <c r="G20" s="2">
        <v>85.5</v>
      </c>
      <c r="H20" s="2" t="s">
        <v>1</v>
      </c>
      <c r="I20" s="3" t="s">
        <v>2</v>
      </c>
      <c r="J20" s="4"/>
      <c r="K20" s="4" t="s">
        <v>4</v>
      </c>
    </row>
    <row r="21" spans="1:11" ht="48.75" customHeight="1" thickBot="1" thickTop="1">
      <c r="A21" s="2">
        <v>18900</v>
      </c>
      <c r="B21" s="2" t="s">
        <v>1</v>
      </c>
      <c r="C21" s="3" t="s">
        <v>2</v>
      </c>
      <c r="D21" s="4"/>
      <c r="E21" s="4" t="s">
        <v>4</v>
      </c>
      <c r="F21" s="2"/>
      <c r="G21" s="2">
        <v>16273</v>
      </c>
      <c r="H21" s="2" t="s">
        <v>1</v>
      </c>
      <c r="I21" s="3" t="s">
        <v>2</v>
      </c>
      <c r="J21" s="4"/>
      <c r="K21" s="4" t="s">
        <v>4</v>
      </c>
    </row>
    <row r="22" spans="1:11" ht="48.75" customHeight="1" thickBot="1" thickTop="1">
      <c r="A22" s="2">
        <v>1296</v>
      </c>
      <c r="B22" s="2" t="s">
        <v>3</v>
      </c>
      <c r="C22" s="3" t="s">
        <v>2</v>
      </c>
      <c r="D22" s="4"/>
      <c r="E22" s="4" t="s">
        <v>4</v>
      </c>
      <c r="F22" s="2"/>
      <c r="G22" s="2">
        <v>161.7</v>
      </c>
      <c r="H22" s="2" t="s">
        <v>1</v>
      </c>
      <c r="I22" s="3" t="s">
        <v>2</v>
      </c>
      <c r="J22" s="4"/>
      <c r="K22" s="4" t="s">
        <v>4</v>
      </c>
    </row>
    <row r="23" spans="1:11" ht="48.75" customHeight="1" thickBot="1" thickTop="1">
      <c r="A23" s="2">
        <v>0.14</v>
      </c>
      <c r="B23" s="2" t="s">
        <v>6</v>
      </c>
      <c r="C23" s="3" t="s">
        <v>2</v>
      </c>
      <c r="D23" s="4"/>
      <c r="E23" s="4" t="s">
        <v>4</v>
      </c>
      <c r="F23" s="2"/>
      <c r="G23" s="2">
        <v>4.13</v>
      </c>
      <c r="H23" s="2" t="s">
        <v>3</v>
      </c>
      <c r="I23" s="3" t="s">
        <v>2</v>
      </c>
      <c r="J23" s="4"/>
      <c r="K23" s="4" t="s">
        <v>4</v>
      </c>
    </row>
    <row r="24" spans="1:11" ht="48.75" customHeight="1" thickBot="1" thickTop="1">
      <c r="A24" s="2">
        <v>105</v>
      </c>
      <c r="B24" s="2" t="s">
        <v>1</v>
      </c>
      <c r="C24" s="3" t="s">
        <v>2</v>
      </c>
      <c r="D24" s="4"/>
      <c r="E24" s="4" t="s">
        <v>4</v>
      </c>
      <c r="F24" s="2"/>
      <c r="G24" s="2">
        <v>582.88</v>
      </c>
      <c r="H24" s="2" t="s">
        <v>3</v>
      </c>
      <c r="I24" s="3" t="s">
        <v>2</v>
      </c>
      <c r="J24" s="4"/>
      <c r="K24" s="4" t="s">
        <v>4</v>
      </c>
    </row>
    <row r="25" spans="1:11" ht="48.75" customHeight="1" thickBot="1" thickTop="1">
      <c r="A25" s="2">
        <v>3.7</v>
      </c>
      <c r="B25" s="2" t="s">
        <v>3</v>
      </c>
      <c r="C25" s="3" t="s">
        <v>2</v>
      </c>
      <c r="D25" s="4"/>
      <c r="E25" s="4" t="s">
        <v>4</v>
      </c>
      <c r="F25" s="2"/>
      <c r="G25" s="2">
        <v>15.7</v>
      </c>
      <c r="H25" s="2" t="s">
        <v>3</v>
      </c>
      <c r="I25" s="3" t="s">
        <v>2</v>
      </c>
      <c r="J25" s="4"/>
      <c r="K25" s="4" t="s">
        <v>4</v>
      </c>
    </row>
    <row r="26" spans="1:11" ht="48.75" customHeight="1" thickBot="1" thickTop="1">
      <c r="A26" s="2">
        <v>145.5</v>
      </c>
      <c r="B26" s="2" t="s">
        <v>1</v>
      </c>
      <c r="C26" s="3" t="s">
        <v>2</v>
      </c>
      <c r="D26" s="4"/>
      <c r="E26" s="4" t="s">
        <v>4</v>
      </c>
      <c r="F26" s="2"/>
      <c r="G26" s="2">
        <v>30.5</v>
      </c>
      <c r="H26" s="2" t="s">
        <v>6</v>
      </c>
      <c r="I26" s="3" t="s">
        <v>2</v>
      </c>
      <c r="J26" s="4"/>
      <c r="K26" s="4" t="s">
        <v>4</v>
      </c>
    </row>
    <row r="27" spans="1:11" ht="48.75" customHeight="1" thickBot="1" thickTop="1">
      <c r="A27" s="2">
        <v>13330</v>
      </c>
      <c r="B27" s="2" t="s">
        <v>1</v>
      </c>
      <c r="C27" s="3" t="s">
        <v>2</v>
      </c>
      <c r="D27" s="4"/>
      <c r="E27" s="4" t="s">
        <v>4</v>
      </c>
      <c r="F27" s="2"/>
      <c r="G27" s="2">
        <v>982</v>
      </c>
      <c r="H27" s="2" t="s">
        <v>4</v>
      </c>
      <c r="I27" s="3" t="s">
        <v>2</v>
      </c>
      <c r="J27" s="4"/>
      <c r="K27" s="4" t="s">
        <v>4</v>
      </c>
    </row>
    <row r="28" spans="1:11" ht="48.75" customHeight="1" thickBot="1" thickTop="1">
      <c r="A28" s="2">
        <v>13.3</v>
      </c>
      <c r="B28" s="2" t="s">
        <v>1</v>
      </c>
      <c r="C28" s="3" t="s">
        <v>2</v>
      </c>
      <c r="D28" s="4"/>
      <c r="E28" s="4" t="s">
        <v>4</v>
      </c>
      <c r="F28" s="2"/>
      <c r="G28" s="2">
        <v>406.51</v>
      </c>
      <c r="H28" s="2" t="s">
        <v>6</v>
      </c>
      <c r="I28" s="3" t="s">
        <v>2</v>
      </c>
      <c r="J28" s="4"/>
      <c r="K28" s="4" t="s">
        <v>4</v>
      </c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fitToHeight="2"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J28" sqref="J28"/>
    </sheetView>
  </sheetViews>
  <sheetFormatPr defaultColWidth="9.140625" defaultRowHeight="12.75"/>
  <cols>
    <col min="3" max="3" width="4.140625" style="0" customWidth="1"/>
    <col min="4" max="4" width="10.8515625" style="0" customWidth="1"/>
    <col min="5" max="5" width="4.7109375" style="0" customWidth="1"/>
    <col min="6" max="6" width="28.57421875" style="0" customWidth="1"/>
    <col min="7" max="9" width="7.7109375" style="0" hidden="1" customWidth="1"/>
    <col min="10" max="10" width="7.28125" style="0" customWidth="1"/>
    <col min="11" max="11" width="10.28125" style="0" customWidth="1"/>
    <col min="14" max="14" width="4.140625" style="0" customWidth="1"/>
    <col min="15" max="15" width="10.8515625" style="0" customWidth="1"/>
    <col min="16" max="16" width="4.7109375" style="0" customWidth="1"/>
    <col min="18" max="20" width="7.7109375" style="0" customWidth="1"/>
    <col min="21" max="21" width="7.28125" style="0" customWidth="1"/>
    <col min="22" max="22" width="11.00390625" style="0" customWidth="1"/>
    <col min="23" max="23" width="3.57421875" style="0" customWidth="1"/>
    <col min="24" max="24" width="14.28125" style="0" customWidth="1"/>
    <col min="25" max="25" width="8.8515625" style="0" customWidth="1"/>
    <col min="26" max="26" width="4.57421875" style="0" customWidth="1"/>
    <col min="27" max="27" width="3.7109375" style="0" customWidth="1"/>
    <col min="28" max="28" width="11.00390625" style="0" customWidth="1"/>
    <col min="29" max="29" width="3.57421875" style="0" customWidth="1"/>
  </cols>
  <sheetData>
    <row r="1" spans="2:23" ht="35.25" customHeight="1">
      <c r="B1" s="11" t="s">
        <v>18</v>
      </c>
      <c r="C1" s="12"/>
      <c r="D1" s="12"/>
      <c r="E1" s="12"/>
      <c r="F1" s="12"/>
      <c r="K1" s="13" t="s">
        <v>19</v>
      </c>
      <c r="W1" s="5"/>
    </row>
    <row r="2" spans="7:27" ht="18" customHeight="1">
      <c r="G2" s="9" t="s">
        <v>20</v>
      </c>
      <c r="H2" s="9" t="s">
        <v>21</v>
      </c>
      <c r="I2" s="9" t="s">
        <v>22</v>
      </c>
      <c r="Y2" s="2"/>
      <c r="Z2" s="2"/>
      <c r="AA2" s="3"/>
    </row>
    <row r="3" spans="2:27" ht="18" customHeight="1">
      <c r="B3" s="6" t="s">
        <v>23</v>
      </c>
      <c r="C3" t="s">
        <v>24</v>
      </c>
      <c r="D3">
        <v>7</v>
      </c>
      <c r="E3" t="s">
        <v>4</v>
      </c>
      <c r="Y3" s="2"/>
      <c r="Z3" s="2"/>
      <c r="AA3" s="3"/>
    </row>
    <row r="4" spans="2:27" ht="18" customHeight="1" thickBot="1">
      <c r="B4" s="6"/>
      <c r="C4" t="s">
        <v>25</v>
      </c>
      <c r="D4" s="8"/>
      <c r="E4" s="8" t="s">
        <v>26</v>
      </c>
      <c r="G4" s="10">
        <f>D3*D3*22/7</f>
        <v>154</v>
      </c>
      <c r="H4" s="10">
        <f>D3*D3*3.14</f>
        <v>153.86</v>
      </c>
      <c r="I4" s="10">
        <f>PI()*D3*D3</f>
        <v>153.93804002589985</v>
      </c>
      <c r="J4" s="1"/>
      <c r="Y4" s="2"/>
      <c r="Z4" s="2"/>
      <c r="AA4" s="3"/>
    </row>
    <row r="5" spans="2:27" ht="18" customHeight="1" thickTop="1">
      <c r="B5" s="6"/>
      <c r="G5" s="10"/>
      <c r="H5" s="10"/>
      <c r="I5" s="10"/>
      <c r="Y5" s="2"/>
      <c r="Z5" s="2"/>
      <c r="AA5" s="3"/>
    </row>
    <row r="6" spans="2:27" ht="18" customHeight="1">
      <c r="B6" s="6" t="s">
        <v>27</v>
      </c>
      <c r="C6" t="s">
        <v>28</v>
      </c>
      <c r="D6">
        <v>12</v>
      </c>
      <c r="E6" t="s">
        <v>4</v>
      </c>
      <c r="G6" s="10"/>
      <c r="H6" s="10"/>
      <c r="I6" s="10"/>
      <c r="Y6" s="2"/>
      <c r="Z6" s="2"/>
      <c r="AA6" s="3"/>
    </row>
    <row r="7" spans="2:27" ht="18" customHeight="1" thickBot="1">
      <c r="B7" s="6"/>
      <c r="C7" t="s">
        <v>25</v>
      </c>
      <c r="D7" s="8"/>
      <c r="E7" s="8" t="s">
        <v>26</v>
      </c>
      <c r="G7" s="10">
        <f>D6/2*D6/2*22/7</f>
        <v>113.14285714285714</v>
      </c>
      <c r="H7" s="10">
        <f>D6/2*D6/2*3.14</f>
        <v>113.04</v>
      </c>
      <c r="I7" s="10">
        <f>PI()*D6/2*D6/2</f>
        <v>113.09733552923255</v>
      </c>
      <c r="Y7" s="2"/>
      <c r="Z7" s="2"/>
      <c r="AA7" s="3"/>
    </row>
    <row r="8" spans="2:27" ht="18" customHeight="1" thickTop="1">
      <c r="B8" s="6"/>
      <c r="G8" s="10"/>
      <c r="H8" s="10"/>
      <c r="I8" s="10"/>
      <c r="Y8" s="2"/>
      <c r="Z8" s="2"/>
      <c r="AA8" s="3"/>
    </row>
    <row r="9" spans="2:27" ht="18" customHeight="1">
      <c r="B9" s="6" t="s">
        <v>29</v>
      </c>
      <c r="C9" t="s">
        <v>28</v>
      </c>
      <c r="D9">
        <v>4.6</v>
      </c>
      <c r="E9" t="s">
        <v>1</v>
      </c>
      <c r="G9" s="10"/>
      <c r="H9" s="10"/>
      <c r="I9" s="10"/>
      <c r="Y9" s="2"/>
      <c r="Z9" s="2"/>
      <c r="AA9" s="3"/>
    </row>
    <row r="10" spans="2:27" ht="18" customHeight="1" thickBot="1">
      <c r="B10" s="6"/>
      <c r="C10" t="s">
        <v>25</v>
      </c>
      <c r="D10" s="8"/>
      <c r="E10" s="8" t="s">
        <v>26</v>
      </c>
      <c r="G10" s="10">
        <f>D9/2*D9/2*22/7*100</f>
        <v>1662.5714285714284</v>
      </c>
      <c r="H10" s="10">
        <f>D9/2*D9/2*3.14*100</f>
        <v>1661.0599999999997</v>
      </c>
      <c r="I10" s="10">
        <f>PI()*D9/2*D9/2*100</f>
        <v>1661.9025137490003</v>
      </c>
      <c r="Y10" s="2"/>
      <c r="Z10" s="2"/>
      <c r="AA10" s="3"/>
    </row>
    <row r="11" spans="2:27" ht="18" customHeight="1" thickTop="1">
      <c r="B11" s="6"/>
      <c r="G11" s="10"/>
      <c r="H11" s="10"/>
      <c r="I11" s="10"/>
      <c r="Y11" s="2"/>
      <c r="Z11" s="2"/>
      <c r="AA11" s="3"/>
    </row>
    <row r="12" spans="2:27" ht="18" customHeight="1">
      <c r="B12" s="6" t="s">
        <v>30</v>
      </c>
      <c r="C12" t="s">
        <v>24</v>
      </c>
      <c r="D12">
        <v>18.4</v>
      </c>
      <c r="E12" t="s">
        <v>4</v>
      </c>
      <c r="G12" s="10"/>
      <c r="H12" s="10"/>
      <c r="I12" s="10"/>
      <c r="Y12" s="2"/>
      <c r="Z12" s="2"/>
      <c r="AA12" s="3"/>
    </row>
    <row r="13" spans="2:27" ht="18" customHeight="1" thickBot="1">
      <c r="B13" s="6"/>
      <c r="C13" t="s">
        <v>25</v>
      </c>
      <c r="D13" s="8"/>
      <c r="E13" s="8" t="s">
        <v>26</v>
      </c>
      <c r="G13" s="10">
        <f>D12*D12*22/7</f>
        <v>1064.0457142857142</v>
      </c>
      <c r="H13" s="10">
        <f>D12*D12*3.14</f>
        <v>1063.0783999999999</v>
      </c>
      <c r="I13" s="10">
        <f>PI()*D12*D12</f>
        <v>1063.6176087993601</v>
      </c>
      <c r="Y13" s="2"/>
      <c r="Z13" s="2"/>
      <c r="AA13" s="3"/>
    </row>
    <row r="14" spans="2:27" ht="18" customHeight="1" thickTop="1">
      <c r="B14" s="6"/>
      <c r="G14" s="10"/>
      <c r="H14" s="10"/>
      <c r="I14" s="10"/>
      <c r="Y14" s="2"/>
      <c r="Z14" s="2"/>
      <c r="AA14" s="3"/>
    </row>
    <row r="15" spans="2:27" ht="18" customHeight="1">
      <c r="B15" s="6" t="s">
        <v>31</v>
      </c>
      <c r="C15" t="s">
        <v>24</v>
      </c>
      <c r="D15">
        <v>14.8</v>
      </c>
      <c r="E15" t="s">
        <v>4</v>
      </c>
      <c r="G15" s="10"/>
      <c r="H15" s="10"/>
      <c r="I15" s="10"/>
      <c r="Y15" s="2"/>
      <c r="Z15" s="2"/>
      <c r="AA15" s="3"/>
    </row>
    <row r="16" spans="2:27" ht="18" customHeight="1" thickBot="1">
      <c r="B16" s="6"/>
      <c r="C16" t="s">
        <v>25</v>
      </c>
      <c r="D16" s="8"/>
      <c r="E16" s="8" t="s">
        <v>26</v>
      </c>
      <c r="G16" s="10">
        <f>D15*D15*22/7</f>
        <v>688.4114285714286</v>
      </c>
      <c r="H16" s="10">
        <f>D15*D15*3.14</f>
        <v>687.7856</v>
      </c>
      <c r="I16" s="10">
        <f>PI()*D15*D15</f>
        <v>688.1344548423083</v>
      </c>
      <c r="Y16" s="2"/>
      <c r="Z16" s="2"/>
      <c r="AA16" s="3"/>
    </row>
    <row r="17" spans="2:27" ht="18" customHeight="1" thickTop="1">
      <c r="B17" s="6"/>
      <c r="G17" s="10"/>
      <c r="H17" s="10"/>
      <c r="I17" s="10"/>
      <c r="Y17" s="2"/>
      <c r="Z17" s="2"/>
      <c r="AA17" s="3"/>
    </row>
    <row r="18" spans="2:27" ht="18" customHeight="1">
      <c r="B18" s="6" t="s">
        <v>32</v>
      </c>
      <c r="C18" t="s">
        <v>28</v>
      </c>
      <c r="D18">
        <v>3.9</v>
      </c>
      <c r="E18" t="s">
        <v>1</v>
      </c>
      <c r="G18" s="10"/>
      <c r="H18" s="10"/>
      <c r="I18" s="10"/>
      <c r="Y18" s="2"/>
      <c r="Z18" s="2"/>
      <c r="AA18" s="3"/>
    </row>
    <row r="19" spans="2:27" ht="18" customHeight="1" thickBot="1">
      <c r="B19" s="6"/>
      <c r="C19" t="s">
        <v>25</v>
      </c>
      <c r="D19" s="8"/>
      <c r="E19" s="8" t="s">
        <v>26</v>
      </c>
      <c r="G19" s="10">
        <f>D18/2*D18/2*22/7*100</f>
        <v>1195.0714285714287</v>
      </c>
      <c r="H19" s="10">
        <f>D18/2*D18/2*3.14*100</f>
        <v>1193.985</v>
      </c>
      <c r="I19" s="10">
        <f>PI()*D18/2*D18/2*100</f>
        <v>1194.590606527519</v>
      </c>
      <c r="Y19" s="2"/>
      <c r="Z19" s="2"/>
      <c r="AA19" s="3"/>
    </row>
    <row r="20" spans="2:27" ht="18" customHeight="1" thickTop="1">
      <c r="B20" s="6"/>
      <c r="G20" s="10"/>
      <c r="H20" s="10"/>
      <c r="I20" s="10"/>
      <c r="Y20" s="2"/>
      <c r="Z20" s="2"/>
      <c r="AA20" s="3"/>
    </row>
    <row r="21" spans="2:27" ht="18" customHeight="1">
      <c r="B21" s="6" t="s">
        <v>33</v>
      </c>
      <c r="C21" t="s">
        <v>24</v>
      </c>
      <c r="D21">
        <v>12.6</v>
      </c>
      <c r="E21" t="s">
        <v>4</v>
      </c>
      <c r="G21" s="10"/>
      <c r="H21" s="10"/>
      <c r="I21" s="10"/>
      <c r="Y21" s="2"/>
      <c r="Z21" s="2"/>
      <c r="AA21" s="3"/>
    </row>
    <row r="22" spans="2:27" ht="18" customHeight="1" thickBot="1">
      <c r="B22" s="6"/>
      <c r="C22" t="s">
        <v>25</v>
      </c>
      <c r="D22" s="8"/>
      <c r="E22" s="8" t="s">
        <v>26</v>
      </c>
      <c r="G22" s="10">
        <f>D21*D21*22/7</f>
        <v>498.96</v>
      </c>
      <c r="H22" s="10">
        <f>D21*D21*3.14</f>
        <v>498.5064</v>
      </c>
      <c r="I22" s="10">
        <f>PI()*D21*D21</f>
        <v>498.75924968391547</v>
      </c>
      <c r="Y22" s="2"/>
      <c r="Z22" s="2"/>
      <c r="AA22" s="3"/>
    </row>
    <row r="23" spans="2:27" ht="18" customHeight="1" thickTop="1">
      <c r="B23" s="6"/>
      <c r="G23" s="10"/>
      <c r="H23" s="10"/>
      <c r="I23" s="10"/>
      <c r="Y23" s="2"/>
      <c r="Z23" s="2"/>
      <c r="AA23" s="3"/>
    </row>
    <row r="24" spans="2:27" ht="18" customHeight="1">
      <c r="B24" s="6" t="s">
        <v>34</v>
      </c>
      <c r="C24" t="s">
        <v>24</v>
      </c>
      <c r="D24">
        <v>3.25</v>
      </c>
      <c r="E24" t="s">
        <v>4</v>
      </c>
      <c r="G24" s="10"/>
      <c r="H24" s="10"/>
      <c r="I24" s="10"/>
      <c r="Y24" s="2"/>
      <c r="Z24" s="2"/>
      <c r="AA24" s="3"/>
    </row>
    <row r="25" spans="2:27" ht="18" customHeight="1" thickBot="1">
      <c r="B25" s="6"/>
      <c r="C25" t="s">
        <v>25</v>
      </c>
      <c r="D25" s="8"/>
      <c r="E25" s="8" t="s">
        <v>26</v>
      </c>
      <c r="G25" s="10">
        <f>D24*D24*22/7</f>
        <v>33.19642857142857</v>
      </c>
      <c r="H25" s="10">
        <f>D24*D24*3.14</f>
        <v>33.16625</v>
      </c>
      <c r="I25" s="10">
        <f>PI()*D24*D24</f>
        <v>33.18307240354219</v>
      </c>
      <c r="Y25" s="2"/>
      <c r="Z25" s="2"/>
      <c r="AA25" s="3"/>
    </row>
    <row r="26" spans="2:27" ht="18" customHeight="1" thickTop="1">
      <c r="B26" s="6"/>
      <c r="G26" s="10"/>
      <c r="H26" s="10"/>
      <c r="I26" s="10"/>
      <c r="Y26" s="2"/>
      <c r="Z26" s="2"/>
      <c r="AA26" s="3"/>
    </row>
    <row r="27" spans="2:27" ht="18" customHeight="1">
      <c r="B27" s="6" t="s">
        <v>35</v>
      </c>
      <c r="C27" t="s">
        <v>28</v>
      </c>
      <c r="D27">
        <v>7</v>
      </c>
      <c r="E27" t="s">
        <v>1</v>
      </c>
      <c r="G27" s="10"/>
      <c r="H27" s="10"/>
      <c r="I27" s="10"/>
      <c r="Y27" s="2"/>
      <c r="Z27" s="2"/>
      <c r="AA27" s="3"/>
    </row>
    <row r="28" spans="2:27" ht="18" customHeight="1" thickBot="1">
      <c r="B28" s="6"/>
      <c r="C28" t="s">
        <v>25</v>
      </c>
      <c r="D28" s="8"/>
      <c r="E28" s="8" t="s">
        <v>26</v>
      </c>
      <c r="G28" s="10">
        <f>D27/2*D27/2*22/7*100</f>
        <v>3850</v>
      </c>
      <c r="H28" s="10">
        <f>D27/2*D27/2*3.14*100</f>
        <v>3846.5000000000005</v>
      </c>
      <c r="I28" s="10">
        <f>PI()*D27/2*D27/2*100</f>
        <v>3848.451000647496</v>
      </c>
      <c r="Y28" s="2"/>
      <c r="Z28" s="2"/>
      <c r="AA28" s="3"/>
    </row>
    <row r="29" spans="2:9" ht="18" customHeight="1" thickTop="1">
      <c r="B29" s="6"/>
      <c r="G29" s="10"/>
      <c r="H29" s="10"/>
      <c r="I29" s="10"/>
    </row>
    <row r="30" spans="2:9" ht="18" customHeight="1">
      <c r="B30" s="6" t="s">
        <v>36</v>
      </c>
      <c r="C30" t="s">
        <v>24</v>
      </c>
      <c r="D30">
        <v>21.2</v>
      </c>
      <c r="E30" t="s">
        <v>4</v>
      </c>
      <c r="G30" s="10"/>
      <c r="H30" s="10"/>
      <c r="I30" s="10"/>
    </row>
    <row r="31" spans="2:9" ht="18" customHeight="1" thickBot="1">
      <c r="B31" s="6"/>
      <c r="C31" t="s">
        <v>25</v>
      </c>
      <c r="D31" s="8"/>
      <c r="E31" s="8" t="s">
        <v>26</v>
      </c>
      <c r="G31" s="10">
        <f>D30*D30*22/7</f>
        <v>1412.5257142857142</v>
      </c>
      <c r="H31" s="10">
        <f>D30*D30*3.14</f>
        <v>1411.2416</v>
      </c>
      <c r="I31" s="10">
        <f>PI()*D30*D30</f>
        <v>1411.9574022293964</v>
      </c>
    </row>
    <row r="32" spans="2:9" ht="18" customHeight="1" thickTop="1">
      <c r="B32" s="6"/>
      <c r="G32" s="10"/>
      <c r="H32" s="10"/>
      <c r="I32" s="10"/>
    </row>
    <row r="33" spans="2:9" ht="18" customHeight="1">
      <c r="B33" s="6" t="s">
        <v>37</v>
      </c>
      <c r="C33" t="s">
        <v>24</v>
      </c>
      <c r="D33">
        <v>1.45</v>
      </c>
      <c r="E33" t="s">
        <v>4</v>
      </c>
      <c r="G33" s="10"/>
      <c r="H33" s="10"/>
      <c r="I33" s="10"/>
    </row>
    <row r="34" spans="2:9" ht="18" customHeight="1" thickBot="1">
      <c r="B34" s="6"/>
      <c r="C34" t="s">
        <v>25</v>
      </c>
      <c r="D34" s="8"/>
      <c r="E34" s="8" t="s">
        <v>26</v>
      </c>
      <c r="G34" s="10">
        <f>D33*D33*22/7</f>
        <v>6.607857142857143</v>
      </c>
      <c r="H34" s="10">
        <f>D33*D33*3.14</f>
        <v>6.601850000000001</v>
      </c>
      <c r="I34" s="10">
        <f>PI()*D33*D33</f>
        <v>6.6051985541725395</v>
      </c>
    </row>
    <row r="35" spans="2:9" ht="18" customHeight="1" thickTop="1">
      <c r="B35" s="6"/>
      <c r="G35" s="10"/>
      <c r="H35" s="10"/>
      <c r="I35" s="10"/>
    </row>
    <row r="36" spans="2:9" ht="18" customHeight="1">
      <c r="B36" s="6" t="s">
        <v>38</v>
      </c>
      <c r="C36" t="s">
        <v>28</v>
      </c>
      <c r="D36">
        <v>9.3</v>
      </c>
      <c r="E36" t="s">
        <v>1</v>
      </c>
      <c r="G36" s="10"/>
      <c r="H36" s="10"/>
      <c r="I36" s="10"/>
    </row>
    <row r="37" spans="2:9" ht="18" customHeight="1" thickBot="1">
      <c r="B37" s="6"/>
      <c r="C37" t="s">
        <v>25</v>
      </c>
      <c r="D37" s="8"/>
      <c r="E37" s="8" t="s">
        <v>26</v>
      </c>
      <c r="G37" s="10">
        <f>D36/2*D36/2*22/7*100</f>
        <v>6795.642857142858</v>
      </c>
      <c r="H37" s="10">
        <f>D36/2*D36/2*3.14*100</f>
        <v>6789.465000000001</v>
      </c>
      <c r="I37" s="10">
        <f>PI()*D36/2*D36/2*100</f>
        <v>6792.908715224532</v>
      </c>
    </row>
    <row r="38" spans="2:9" ht="18" customHeight="1" thickTop="1">
      <c r="B38" s="6"/>
      <c r="G38" s="10"/>
      <c r="H38" s="10"/>
      <c r="I38" s="10"/>
    </row>
    <row r="39" spans="2:9" ht="18" customHeight="1">
      <c r="B39" s="6" t="s">
        <v>39</v>
      </c>
      <c r="C39" t="s">
        <v>24</v>
      </c>
      <c r="D39">
        <v>5</v>
      </c>
      <c r="E39" t="s">
        <v>4</v>
      </c>
      <c r="G39" s="10"/>
      <c r="H39" s="10"/>
      <c r="I39" s="10"/>
    </row>
    <row r="40" spans="2:9" ht="18" customHeight="1" thickBot="1">
      <c r="B40" s="6"/>
      <c r="C40" t="s">
        <v>25</v>
      </c>
      <c r="D40" s="8"/>
      <c r="E40" s="8" t="s">
        <v>26</v>
      </c>
      <c r="G40" s="10">
        <f>D39*D39*22/7</f>
        <v>78.57142857142857</v>
      </c>
      <c r="H40" s="10">
        <f>D39*D39*3.14</f>
        <v>78.5</v>
      </c>
      <c r="I40" s="10">
        <f>PI()*D39*D39</f>
        <v>78.53981633974483</v>
      </c>
    </row>
    <row r="41" ht="6" customHeight="1" thickTop="1">
      <c r="B41" s="6"/>
    </row>
    <row r="42" spans="1:11" ht="35.25" customHeight="1">
      <c r="A42" s="14"/>
      <c r="B42" s="11" t="s">
        <v>40</v>
      </c>
      <c r="C42" s="12"/>
      <c r="D42" s="12"/>
      <c r="E42" s="12"/>
      <c r="F42" s="12"/>
      <c r="G42" s="9" t="s">
        <v>20</v>
      </c>
      <c r="H42" s="9" t="s">
        <v>21</v>
      </c>
      <c r="I42" s="9" t="s">
        <v>22</v>
      </c>
      <c r="K42" s="13" t="s">
        <v>19</v>
      </c>
    </row>
    <row r="43" ht="18" customHeight="1"/>
    <row r="44" spans="2:5" ht="18" customHeight="1">
      <c r="B44" s="6" t="s">
        <v>41</v>
      </c>
      <c r="C44" t="s">
        <v>24</v>
      </c>
      <c r="D44">
        <v>63.63</v>
      </c>
      <c r="E44" t="s">
        <v>4</v>
      </c>
    </row>
    <row r="45" spans="2:10" ht="18" customHeight="1" thickBot="1">
      <c r="B45" s="6"/>
      <c r="C45" t="s">
        <v>25</v>
      </c>
      <c r="D45" s="8"/>
      <c r="E45" s="8" t="s">
        <v>42</v>
      </c>
      <c r="G45" s="10">
        <f>D44*D44*22/7/100</f>
        <v>127.24727400000002</v>
      </c>
      <c r="H45" s="10">
        <f>D44*D44*3.14/100</f>
        <v>127.13159466</v>
      </c>
      <c r="I45" s="10">
        <f>PI()*D44*D44/100</f>
        <v>127.19607765064058</v>
      </c>
      <c r="J45" s="1"/>
    </row>
    <row r="46" spans="2:9" ht="18" customHeight="1" thickTop="1">
      <c r="B46" s="6"/>
      <c r="G46" s="10"/>
      <c r="H46" s="10"/>
      <c r="I46" s="10"/>
    </row>
    <row r="47" spans="2:12" ht="18" customHeight="1">
      <c r="B47" s="6" t="s">
        <v>43</v>
      </c>
      <c r="C47" t="s">
        <v>28</v>
      </c>
      <c r="D47">
        <v>0.98</v>
      </c>
      <c r="E47" t="s">
        <v>4</v>
      </c>
      <c r="G47" s="10"/>
      <c r="H47" s="10"/>
      <c r="I47" s="10"/>
      <c r="L47" s="6"/>
    </row>
    <row r="48" spans="2:12" ht="18" customHeight="1" thickBot="1">
      <c r="B48" s="6"/>
      <c r="C48" t="s">
        <v>25</v>
      </c>
      <c r="D48" s="8"/>
      <c r="E48" s="8" t="s">
        <v>42</v>
      </c>
      <c r="G48" s="10">
        <f>D47/2*D47/2*22/7/100</f>
        <v>0.007546</v>
      </c>
      <c r="H48" s="10">
        <f>D47/2*D47/2*3.14/100</f>
        <v>0.00753914</v>
      </c>
      <c r="I48" s="10">
        <f>PI()*D47/2*D47/2/100</f>
        <v>0.007542963961269093</v>
      </c>
      <c r="L48" s="6"/>
    </row>
    <row r="49" spans="2:9" ht="18" customHeight="1" thickTop="1">
      <c r="B49" s="6"/>
      <c r="G49" s="10"/>
      <c r="H49" s="10"/>
      <c r="I49" s="10"/>
    </row>
    <row r="50" spans="2:9" ht="18" customHeight="1">
      <c r="B50" s="6" t="s">
        <v>44</v>
      </c>
      <c r="C50" t="s">
        <v>28</v>
      </c>
      <c r="D50">
        <v>9.34</v>
      </c>
      <c r="E50" t="s">
        <v>1</v>
      </c>
      <c r="G50" s="10"/>
      <c r="H50" s="10"/>
      <c r="I50" s="10"/>
    </row>
    <row r="51" spans="2:9" ht="18" customHeight="1" thickBot="1">
      <c r="B51" s="6"/>
      <c r="C51" t="s">
        <v>25</v>
      </c>
      <c r="D51" s="8"/>
      <c r="E51" s="8" t="s">
        <v>42</v>
      </c>
      <c r="G51" s="10">
        <f>D50/2*D50/2*22/7</f>
        <v>68.54225714285714</v>
      </c>
      <c r="H51" s="10">
        <f>D50/2*D50/2*3.14</f>
        <v>68.479946</v>
      </c>
      <c r="I51" s="10">
        <f>PI()*D50/2*D50/2</f>
        <v>68.51468002287444</v>
      </c>
    </row>
    <row r="52" spans="2:9" ht="18" customHeight="1" thickTop="1">
      <c r="B52" s="6"/>
      <c r="G52" s="10"/>
      <c r="H52" s="10"/>
      <c r="I52" s="10"/>
    </row>
    <row r="53" spans="2:9" ht="18" customHeight="1">
      <c r="B53" s="6" t="s">
        <v>45</v>
      </c>
      <c r="C53" t="s">
        <v>24</v>
      </c>
      <c r="D53">
        <v>27</v>
      </c>
      <c r="E53" t="s">
        <v>4</v>
      </c>
      <c r="G53" s="10"/>
      <c r="H53" s="10"/>
      <c r="I53" s="10"/>
    </row>
    <row r="54" spans="2:10" ht="18" customHeight="1" thickBot="1">
      <c r="B54" s="6"/>
      <c r="C54" t="s">
        <v>25</v>
      </c>
      <c r="D54" s="8"/>
      <c r="E54" s="8" t="s">
        <v>42</v>
      </c>
      <c r="G54" s="10">
        <f>D53*D53*22/7/100</f>
        <v>22.911428571428573</v>
      </c>
      <c r="H54" s="10">
        <f>D53*D53*3.14/100</f>
        <v>22.8906</v>
      </c>
      <c r="I54" s="10">
        <f>PI()*D53*D53/100</f>
        <v>22.902210444669592</v>
      </c>
      <c r="J54" s="1"/>
    </row>
    <row r="55" spans="2:9" ht="18" customHeight="1" thickTop="1">
      <c r="B55" s="6"/>
      <c r="G55" s="10"/>
      <c r="H55" s="10"/>
      <c r="I55" s="10"/>
    </row>
    <row r="56" spans="2:9" ht="18" customHeight="1">
      <c r="B56" s="6" t="s">
        <v>46</v>
      </c>
      <c r="C56" t="s">
        <v>24</v>
      </c>
      <c r="D56">
        <v>19</v>
      </c>
      <c r="E56" t="s">
        <v>4</v>
      </c>
      <c r="G56" s="10"/>
      <c r="H56" s="10"/>
      <c r="I56" s="10"/>
    </row>
    <row r="57" spans="2:10" ht="18" customHeight="1" thickBot="1">
      <c r="B57" s="6"/>
      <c r="C57" t="s">
        <v>25</v>
      </c>
      <c r="D57" s="8"/>
      <c r="E57" s="8" t="s">
        <v>42</v>
      </c>
      <c r="G57" s="10">
        <f>D56*D56*22/7/100</f>
        <v>11.345714285714287</v>
      </c>
      <c r="H57" s="10">
        <f>D56*D56*3.14/100</f>
        <v>11.3354</v>
      </c>
      <c r="I57" s="10">
        <f>PI()*D56*D56/100</f>
        <v>11.341149479459153</v>
      </c>
      <c r="J57" s="1"/>
    </row>
    <row r="58" spans="2:9" ht="18" customHeight="1" thickTop="1">
      <c r="B58" s="6"/>
      <c r="G58" s="10"/>
      <c r="H58" s="10"/>
      <c r="I58" s="10"/>
    </row>
    <row r="59" spans="2:9" ht="18" customHeight="1">
      <c r="B59" s="6" t="s">
        <v>47</v>
      </c>
      <c r="C59" t="s">
        <v>28</v>
      </c>
      <c r="D59">
        <v>11.82</v>
      </c>
      <c r="E59" t="s">
        <v>1</v>
      </c>
      <c r="G59" s="10"/>
      <c r="H59" s="10"/>
      <c r="I59" s="10"/>
    </row>
    <row r="60" spans="2:9" ht="18" customHeight="1" thickBot="1">
      <c r="B60" s="6"/>
      <c r="C60" t="s">
        <v>25</v>
      </c>
      <c r="D60" s="8"/>
      <c r="E60" s="8" t="s">
        <v>42</v>
      </c>
      <c r="G60" s="10">
        <f>D59/2*D59/2*22/7</f>
        <v>109.77402857142859</v>
      </c>
      <c r="H60" s="10">
        <f>D59/2*D59/2*3.14</f>
        <v>109.67423400000001</v>
      </c>
      <c r="I60" s="10">
        <f>PI()*D59/2*D59/2</f>
        <v>109.72986236384965</v>
      </c>
    </row>
    <row r="61" spans="2:9" ht="18" customHeight="1" thickTop="1">
      <c r="B61" s="6"/>
      <c r="G61" s="10"/>
      <c r="H61" s="10"/>
      <c r="I61" s="10"/>
    </row>
    <row r="62" spans="2:9" ht="18" customHeight="1">
      <c r="B62" s="6" t="s">
        <v>48</v>
      </c>
      <c r="C62" t="s">
        <v>24</v>
      </c>
      <c r="D62">
        <v>16.2</v>
      </c>
      <c r="E62" t="s">
        <v>4</v>
      </c>
      <c r="G62" s="10"/>
      <c r="H62" s="10"/>
      <c r="I62" s="10"/>
    </row>
    <row r="63" spans="2:10" ht="18" customHeight="1" thickBot="1">
      <c r="B63" s="6"/>
      <c r="C63" t="s">
        <v>25</v>
      </c>
      <c r="D63" s="8"/>
      <c r="E63" s="8" t="s">
        <v>42</v>
      </c>
      <c r="G63" s="10">
        <f>D62*D62*22/7/100</f>
        <v>8.248114285714285</v>
      </c>
      <c r="H63" s="10">
        <f>D62*D62*3.14/100</f>
        <v>8.240616</v>
      </c>
      <c r="I63" s="10">
        <f>PI()*D62*D62/100</f>
        <v>8.244795760081052</v>
      </c>
      <c r="J63" s="1"/>
    </row>
    <row r="64" spans="2:9" ht="18" customHeight="1" thickTop="1">
      <c r="B64" s="6"/>
      <c r="G64" s="10"/>
      <c r="H64" s="10"/>
      <c r="I64" s="10"/>
    </row>
    <row r="65" spans="2:9" ht="18" customHeight="1">
      <c r="B65" s="6" t="s">
        <v>49</v>
      </c>
      <c r="C65" t="s">
        <v>24</v>
      </c>
      <c r="D65">
        <v>17.5</v>
      </c>
      <c r="E65" t="s">
        <v>4</v>
      </c>
      <c r="G65" s="10"/>
      <c r="H65" s="10"/>
      <c r="I65" s="10"/>
    </row>
    <row r="66" spans="2:10" ht="18" customHeight="1" thickBot="1">
      <c r="B66" s="6"/>
      <c r="C66" t="s">
        <v>25</v>
      </c>
      <c r="D66" s="8"/>
      <c r="E66" s="8" t="s">
        <v>42</v>
      </c>
      <c r="G66" s="10">
        <f>D65*D65*22/7/100</f>
        <v>9.625</v>
      </c>
      <c r="H66" s="10">
        <f>D65*D65*3.14/100</f>
        <v>9.61625</v>
      </c>
      <c r="I66" s="10">
        <f>PI()*D65*D65/100</f>
        <v>9.62112750161874</v>
      </c>
      <c r="J66" s="1"/>
    </row>
    <row r="67" spans="2:9" ht="18" customHeight="1" thickTop="1">
      <c r="B67" s="6"/>
      <c r="G67" s="10"/>
      <c r="H67" s="10"/>
      <c r="I67" s="10"/>
    </row>
    <row r="68" spans="2:9" ht="18" customHeight="1">
      <c r="B68" s="6" t="s">
        <v>50</v>
      </c>
      <c r="C68" t="s">
        <v>28</v>
      </c>
      <c r="D68">
        <v>6</v>
      </c>
      <c r="E68" t="s">
        <v>1</v>
      </c>
      <c r="G68" s="10"/>
      <c r="H68" s="10"/>
      <c r="I68" s="10"/>
    </row>
    <row r="69" spans="2:9" ht="18" customHeight="1" thickBot="1">
      <c r="B69" s="6"/>
      <c r="C69" t="s">
        <v>25</v>
      </c>
      <c r="D69" s="8"/>
      <c r="E69" s="8" t="s">
        <v>42</v>
      </c>
      <c r="G69" s="10">
        <f>D68/2*D68/2*22/7</f>
        <v>28.285714285714285</v>
      </c>
      <c r="H69" s="10">
        <f>D68/2*D68/2*3.14</f>
        <v>28.26</v>
      </c>
      <c r="I69" s="10">
        <f>PI()*D68/2*D68/2</f>
        <v>28.274333882308138</v>
      </c>
    </row>
    <row r="70" spans="2:9" ht="18" customHeight="1" thickTop="1">
      <c r="B70" s="6"/>
      <c r="G70" s="10"/>
      <c r="H70" s="10"/>
      <c r="I70" s="10"/>
    </row>
    <row r="71" spans="2:9" ht="18" customHeight="1">
      <c r="B71" s="6" t="s">
        <v>51</v>
      </c>
      <c r="C71" t="s">
        <v>24</v>
      </c>
      <c r="D71">
        <v>44</v>
      </c>
      <c r="E71" t="s">
        <v>4</v>
      </c>
      <c r="G71" s="10"/>
      <c r="H71" s="10"/>
      <c r="I71" s="10"/>
    </row>
    <row r="72" spans="2:10" ht="18" customHeight="1" thickBot="1">
      <c r="B72" s="6"/>
      <c r="C72" t="s">
        <v>25</v>
      </c>
      <c r="D72" s="8"/>
      <c r="E72" s="8" t="s">
        <v>42</v>
      </c>
      <c r="G72" s="10">
        <f>D71*D71*22/7/100</f>
        <v>60.84571428571429</v>
      </c>
      <c r="H72" s="10">
        <f>D71*D71*3.14/100</f>
        <v>60.7904</v>
      </c>
      <c r="I72" s="10">
        <f>PI()*D71*D71/100</f>
        <v>60.82123377349839</v>
      </c>
      <c r="J72" s="1"/>
    </row>
    <row r="73" spans="2:9" ht="18" customHeight="1" thickTop="1">
      <c r="B73" s="6"/>
      <c r="G73" s="10"/>
      <c r="H73" s="10"/>
      <c r="I73" s="10"/>
    </row>
    <row r="74" spans="2:9" ht="18" customHeight="1">
      <c r="B74" s="6" t="s">
        <v>52</v>
      </c>
      <c r="C74" t="s">
        <v>24</v>
      </c>
      <c r="D74">
        <v>2.35</v>
      </c>
      <c r="E74" t="s">
        <v>4</v>
      </c>
      <c r="G74" s="10"/>
      <c r="H74" s="10"/>
      <c r="I74" s="10"/>
    </row>
    <row r="75" spans="2:10" ht="18" customHeight="1" thickBot="1">
      <c r="B75" s="6"/>
      <c r="C75" t="s">
        <v>25</v>
      </c>
      <c r="D75" s="8"/>
      <c r="E75" s="8" t="s">
        <v>42</v>
      </c>
      <c r="G75" s="10">
        <f>D74*D74*22/7/100</f>
        <v>0.17356428571428573</v>
      </c>
      <c r="H75" s="10">
        <f>D74*D74*3.14/100</f>
        <v>0.17340650000000005</v>
      </c>
      <c r="I75" s="10">
        <f>PI()*D74*D74/100</f>
        <v>0.17349445429449634</v>
      </c>
      <c r="J75" s="1"/>
    </row>
    <row r="76" spans="2:9" ht="18" customHeight="1" thickTop="1">
      <c r="B76" s="6"/>
      <c r="G76" s="10"/>
      <c r="H76" s="10"/>
      <c r="I76" s="10"/>
    </row>
    <row r="77" spans="2:9" ht="18" customHeight="1">
      <c r="B77" s="6" t="s">
        <v>53</v>
      </c>
      <c r="C77" t="s">
        <v>28</v>
      </c>
      <c r="D77">
        <v>3.9</v>
      </c>
      <c r="E77" t="s">
        <v>1</v>
      </c>
      <c r="G77" s="10"/>
      <c r="H77" s="10"/>
      <c r="I77" s="10"/>
    </row>
    <row r="78" spans="2:9" ht="18" customHeight="1" thickBot="1">
      <c r="B78" s="6"/>
      <c r="C78" t="s">
        <v>25</v>
      </c>
      <c r="D78" s="8"/>
      <c r="E78" s="8" t="s">
        <v>42</v>
      </c>
      <c r="G78" s="10">
        <f>D77/2*D77/2*22/7</f>
        <v>11.950714285714286</v>
      </c>
      <c r="H78" s="10">
        <f>D77/2*D77/2*3.14</f>
        <v>11.93985</v>
      </c>
      <c r="I78" s="10">
        <f>PI()*D77/2*D77/2</f>
        <v>11.945906065275189</v>
      </c>
    </row>
    <row r="79" spans="2:9" ht="18" customHeight="1" thickTop="1">
      <c r="B79" s="6"/>
      <c r="G79" s="10"/>
      <c r="H79" s="10"/>
      <c r="I79" s="10"/>
    </row>
    <row r="80" spans="2:9" ht="18" customHeight="1">
      <c r="B80" s="6" t="s">
        <v>54</v>
      </c>
      <c r="C80" t="s">
        <v>24</v>
      </c>
      <c r="D80">
        <v>13</v>
      </c>
      <c r="E80" t="s">
        <v>4</v>
      </c>
      <c r="G80" s="10"/>
      <c r="H80" s="10"/>
      <c r="I80" s="10"/>
    </row>
    <row r="81" spans="2:10" ht="18" customHeight="1" thickBot="1">
      <c r="B81" s="6"/>
      <c r="C81" t="s">
        <v>25</v>
      </c>
      <c r="D81" s="8"/>
      <c r="E81" s="8" t="s">
        <v>42</v>
      </c>
      <c r="G81" s="10">
        <f>D80*D80*22/7/100</f>
        <v>5.311428571428571</v>
      </c>
      <c r="H81" s="10">
        <f>D80*D80*3.14/100</f>
        <v>5.3065999999999995</v>
      </c>
      <c r="I81" s="10">
        <f>PI()*D80*D80/100</f>
        <v>5.3092915845667505</v>
      </c>
      <c r="J81" s="1"/>
    </row>
    <row r="82" ht="13.5" thickTop="1">
      <c r="B82" s="6"/>
    </row>
  </sheetData>
  <sheetProtection/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&amp;RSide &amp;P</oddHeader>
    <oddFooter>&amp;RBygge/anlæg AMU-CENTER Århus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4" ht="48.75" customHeight="1">
      <c r="A1" s="44" t="s">
        <v>0</v>
      </c>
      <c r="B1" s="44"/>
      <c r="C1" s="44"/>
      <c r="D1" s="44"/>
    </row>
    <row r="2" spans="1:11" ht="48.75" customHeight="1" thickBot="1">
      <c r="A2" s="2">
        <v>100</v>
      </c>
      <c r="B2" s="2" t="s">
        <v>1</v>
      </c>
      <c r="C2" s="3" t="s">
        <v>2</v>
      </c>
      <c r="D2" s="4">
        <v>1</v>
      </c>
      <c r="E2" s="4" t="s">
        <v>3</v>
      </c>
      <c r="G2" s="2">
        <v>1000</v>
      </c>
      <c r="H2" s="2" t="s">
        <v>4</v>
      </c>
      <c r="I2" s="3" t="s">
        <v>2</v>
      </c>
      <c r="J2" s="4">
        <v>1</v>
      </c>
      <c r="K2" s="4" t="s">
        <v>3</v>
      </c>
    </row>
    <row r="3" spans="1:11" ht="48.75" customHeight="1" thickBot="1" thickTop="1">
      <c r="A3" s="2">
        <v>10</v>
      </c>
      <c r="B3" s="2" t="s">
        <v>1</v>
      </c>
      <c r="C3" s="3" t="s">
        <v>2</v>
      </c>
      <c r="D3" s="4"/>
      <c r="E3" s="4" t="s">
        <v>3</v>
      </c>
      <c r="G3" s="2">
        <v>100</v>
      </c>
      <c r="H3" s="2" t="s">
        <v>4</v>
      </c>
      <c r="I3" s="3" t="s">
        <v>2</v>
      </c>
      <c r="J3" s="4"/>
      <c r="K3" s="4" t="s">
        <v>3</v>
      </c>
    </row>
    <row r="4" spans="1:11" ht="48.75" customHeight="1" thickBot="1" thickTop="1">
      <c r="A4" s="2">
        <v>1</v>
      </c>
      <c r="B4" s="2" t="s">
        <v>1</v>
      </c>
      <c r="C4" s="3" t="s">
        <v>2</v>
      </c>
      <c r="D4" s="4"/>
      <c r="E4" s="4" t="s">
        <v>3</v>
      </c>
      <c r="G4" s="2">
        <v>1</v>
      </c>
      <c r="H4" s="2" t="s">
        <v>4</v>
      </c>
      <c r="I4" s="3" t="s">
        <v>2</v>
      </c>
      <c r="J4" s="4"/>
      <c r="K4" s="4" t="s">
        <v>3</v>
      </c>
    </row>
    <row r="5" spans="1:11" ht="48.75" customHeight="1" thickBot="1" thickTop="1">
      <c r="A5" s="2">
        <v>13.2</v>
      </c>
      <c r="B5" s="2" t="s">
        <v>6</v>
      </c>
      <c r="C5" s="3" t="s">
        <v>2</v>
      </c>
      <c r="D5" s="4"/>
      <c r="E5" s="4" t="s">
        <v>3</v>
      </c>
      <c r="G5" s="2">
        <v>17</v>
      </c>
      <c r="H5" s="2" t="s">
        <v>4</v>
      </c>
      <c r="I5" s="3" t="s">
        <v>2</v>
      </c>
      <c r="J5" s="4"/>
      <c r="K5" s="4" t="s">
        <v>3</v>
      </c>
    </row>
    <row r="6" spans="1:11" ht="48.75" customHeight="1" thickBot="1" thickTop="1">
      <c r="A6" s="2">
        <v>640</v>
      </c>
      <c r="B6" s="2" t="s">
        <v>1</v>
      </c>
      <c r="C6" s="3" t="s">
        <v>2</v>
      </c>
      <c r="D6" s="4"/>
      <c r="E6" s="4" t="s">
        <v>3</v>
      </c>
      <c r="G6" s="2">
        <v>148</v>
      </c>
      <c r="H6" s="2" t="s">
        <v>4</v>
      </c>
      <c r="I6" s="3" t="s">
        <v>2</v>
      </c>
      <c r="J6" s="4"/>
      <c r="K6" s="4" t="s">
        <v>3</v>
      </c>
    </row>
    <row r="7" spans="1:11" ht="48.75" customHeight="1" thickBot="1" thickTop="1">
      <c r="A7" s="2">
        <v>36000</v>
      </c>
      <c r="B7" s="2" t="s">
        <v>1</v>
      </c>
      <c r="C7" s="3" t="s">
        <v>2</v>
      </c>
      <c r="D7" s="4"/>
      <c r="E7" s="4" t="s">
        <v>3</v>
      </c>
      <c r="G7" s="2">
        <v>18900</v>
      </c>
      <c r="H7" s="2" t="s">
        <v>6</v>
      </c>
      <c r="I7" s="3" t="s">
        <v>2</v>
      </c>
      <c r="J7" s="4"/>
      <c r="K7" s="4" t="s">
        <v>3</v>
      </c>
    </row>
    <row r="8" spans="1:11" ht="48.75" customHeight="1" thickBot="1" thickTop="1">
      <c r="A8" s="2">
        <v>5200</v>
      </c>
      <c r="B8" s="2" t="s">
        <v>1</v>
      </c>
      <c r="C8" s="3" t="s">
        <v>2</v>
      </c>
      <c r="D8" s="4"/>
      <c r="E8" s="4" t="s">
        <v>3</v>
      </c>
      <c r="G8" s="2">
        <v>1296</v>
      </c>
      <c r="H8" s="2" t="s">
        <v>4</v>
      </c>
      <c r="I8" s="3" t="s">
        <v>2</v>
      </c>
      <c r="J8" s="4"/>
      <c r="K8" s="4" t="s">
        <v>3</v>
      </c>
    </row>
    <row r="9" spans="1:11" ht="48.75" customHeight="1" thickBot="1" thickTop="1">
      <c r="A9" s="2">
        <v>1.3</v>
      </c>
      <c r="B9" s="2" t="s">
        <v>6</v>
      </c>
      <c r="C9" s="3" t="s">
        <v>2</v>
      </c>
      <c r="D9" s="4"/>
      <c r="E9" s="4" t="s">
        <v>3</v>
      </c>
      <c r="G9" s="2">
        <v>0.14</v>
      </c>
      <c r="H9" s="2" t="s">
        <v>6</v>
      </c>
      <c r="I9" s="3" t="s">
        <v>2</v>
      </c>
      <c r="J9" s="4"/>
      <c r="K9" s="4" t="s">
        <v>3</v>
      </c>
    </row>
    <row r="10" spans="1:11" ht="48.75" customHeight="1" thickBot="1" thickTop="1">
      <c r="A10" s="2">
        <v>338</v>
      </c>
      <c r="B10" s="2" t="s">
        <v>1</v>
      </c>
      <c r="C10" s="3" t="s">
        <v>2</v>
      </c>
      <c r="D10" s="4"/>
      <c r="E10" s="4" t="s">
        <v>3</v>
      </c>
      <c r="G10" s="2">
        <v>105</v>
      </c>
      <c r="H10" s="2" t="s">
        <v>4</v>
      </c>
      <c r="I10" s="3" t="s">
        <v>2</v>
      </c>
      <c r="J10" s="4"/>
      <c r="K10" s="4" t="s">
        <v>3</v>
      </c>
    </row>
    <row r="11" spans="1:11" ht="48.75" customHeight="1" thickBot="1" thickTop="1">
      <c r="A11" s="2">
        <v>9200</v>
      </c>
      <c r="B11" s="2" t="s">
        <v>1</v>
      </c>
      <c r="C11" s="3" t="s">
        <v>2</v>
      </c>
      <c r="D11" s="4"/>
      <c r="E11" s="4" t="s">
        <v>3</v>
      </c>
      <c r="G11" s="2">
        <v>3.7</v>
      </c>
      <c r="H11" s="2" t="s">
        <v>4</v>
      </c>
      <c r="I11" s="3" t="s">
        <v>2</v>
      </c>
      <c r="J11" s="4"/>
      <c r="K11" s="4" t="s">
        <v>3</v>
      </c>
    </row>
    <row r="12" spans="1:11" ht="48.75" customHeight="1" thickBot="1" thickTop="1">
      <c r="A12" s="2">
        <v>0.003</v>
      </c>
      <c r="B12" s="2" t="s">
        <v>6</v>
      </c>
      <c r="C12" s="3" t="s">
        <v>2</v>
      </c>
      <c r="D12" s="4"/>
      <c r="E12" s="4" t="s">
        <v>3</v>
      </c>
      <c r="G12" s="2">
        <v>145.5</v>
      </c>
      <c r="H12" s="2" t="s">
        <v>4</v>
      </c>
      <c r="I12" s="3" t="s">
        <v>2</v>
      </c>
      <c r="J12" s="4"/>
      <c r="K12" s="4" t="s">
        <v>3</v>
      </c>
    </row>
    <row r="13" spans="1:11" ht="48.75" customHeight="1" thickBot="1" thickTop="1">
      <c r="A13" s="2">
        <v>0.22</v>
      </c>
      <c r="B13" s="2" t="s">
        <v>1</v>
      </c>
      <c r="C13" s="3" t="s">
        <v>2</v>
      </c>
      <c r="D13" s="4"/>
      <c r="E13" s="4" t="s">
        <v>3</v>
      </c>
      <c r="G13" s="2">
        <v>13330</v>
      </c>
      <c r="H13" s="2" t="s">
        <v>4</v>
      </c>
      <c r="I13" s="3" t="s">
        <v>2</v>
      </c>
      <c r="J13" s="4"/>
      <c r="K13" s="4" t="s">
        <v>3</v>
      </c>
    </row>
    <row r="14" spans="1:11" ht="48.75" customHeight="1" thickBot="1" thickTop="1">
      <c r="A14" s="2">
        <v>111.1</v>
      </c>
      <c r="B14" s="2" t="s">
        <v>1</v>
      </c>
      <c r="C14" s="3" t="s">
        <v>2</v>
      </c>
      <c r="D14" s="4"/>
      <c r="E14" s="4" t="s">
        <v>3</v>
      </c>
      <c r="G14" s="2">
        <v>13.3</v>
      </c>
      <c r="H14" s="2" t="s">
        <v>4</v>
      </c>
      <c r="I14" s="3" t="s">
        <v>2</v>
      </c>
      <c r="J14" s="4"/>
      <c r="K14" s="4" t="s">
        <v>3</v>
      </c>
    </row>
    <row r="15" spans="1:9" ht="48.75" customHeight="1" thickTop="1">
      <c r="A15" s="44" t="s">
        <v>0</v>
      </c>
      <c r="B15" s="44"/>
      <c r="C15" s="44"/>
      <c r="D15" s="44"/>
      <c r="G15" s="2"/>
      <c r="H15" s="2"/>
      <c r="I15" s="3"/>
    </row>
    <row r="16" spans="1:11" ht="48.75" customHeight="1" thickBot="1">
      <c r="A16" s="2">
        <v>500</v>
      </c>
      <c r="B16" s="2" t="s">
        <v>1</v>
      </c>
      <c r="C16" s="3" t="s">
        <v>2</v>
      </c>
      <c r="D16" s="4"/>
      <c r="E16" s="4" t="s">
        <v>3</v>
      </c>
      <c r="G16" s="2">
        <v>377</v>
      </c>
      <c r="H16" s="2" t="s">
        <v>4</v>
      </c>
      <c r="I16" s="3" t="s">
        <v>2</v>
      </c>
      <c r="J16" s="4"/>
      <c r="K16" s="4" t="s">
        <v>3</v>
      </c>
    </row>
    <row r="17" spans="1:11" ht="48.75" customHeight="1" thickBot="1" thickTop="1">
      <c r="A17" s="2">
        <v>1200</v>
      </c>
      <c r="B17" s="2" t="s">
        <v>1</v>
      </c>
      <c r="C17" s="3" t="s">
        <v>2</v>
      </c>
      <c r="D17" s="4"/>
      <c r="E17" s="4" t="s">
        <v>3</v>
      </c>
      <c r="G17" s="2">
        <v>84</v>
      </c>
      <c r="H17" s="2" t="s">
        <v>6</v>
      </c>
      <c r="I17" s="3" t="s">
        <v>2</v>
      </c>
      <c r="J17" s="4"/>
      <c r="K17" s="4" t="s">
        <v>3</v>
      </c>
    </row>
    <row r="18" spans="1:11" ht="48.75" customHeight="1" thickBot="1" thickTop="1">
      <c r="A18" s="2">
        <v>0.19</v>
      </c>
      <c r="B18" s="2" t="s">
        <v>1</v>
      </c>
      <c r="C18" s="3" t="s">
        <v>2</v>
      </c>
      <c r="D18" s="4"/>
      <c r="E18" s="4" t="s">
        <v>3</v>
      </c>
      <c r="G18" s="2">
        <v>1100</v>
      </c>
      <c r="H18" s="2" t="s">
        <v>4</v>
      </c>
      <c r="I18" s="3" t="s">
        <v>2</v>
      </c>
      <c r="J18" s="4"/>
      <c r="K18" s="4" t="s">
        <v>3</v>
      </c>
    </row>
    <row r="19" spans="1:11" ht="48.75" customHeight="1" thickBot="1" thickTop="1">
      <c r="A19" s="2">
        <v>131</v>
      </c>
      <c r="B19" s="2" t="s">
        <v>6</v>
      </c>
      <c r="C19" s="3" t="s">
        <v>2</v>
      </c>
      <c r="D19" s="4"/>
      <c r="E19" s="4" t="s">
        <v>3</v>
      </c>
      <c r="G19" s="2">
        <v>4.8</v>
      </c>
      <c r="H19" s="2" t="s">
        <v>4</v>
      </c>
      <c r="I19" s="3" t="s">
        <v>2</v>
      </c>
      <c r="J19" s="4"/>
      <c r="K19" s="4" t="s">
        <v>3</v>
      </c>
    </row>
    <row r="20" spans="1:11" ht="48.75" customHeight="1" thickBot="1" thickTop="1">
      <c r="A20" s="2">
        <v>74</v>
      </c>
      <c r="B20" s="2" t="s">
        <v>1</v>
      </c>
      <c r="C20" s="3" t="s">
        <v>2</v>
      </c>
      <c r="D20" s="4"/>
      <c r="E20" s="4" t="s">
        <v>3</v>
      </c>
      <c r="G20" s="2">
        <v>120.5</v>
      </c>
      <c r="H20" s="2" t="s">
        <v>4</v>
      </c>
      <c r="I20" s="3" t="s">
        <v>2</v>
      </c>
      <c r="J20" s="4"/>
      <c r="K20" s="4" t="s">
        <v>3</v>
      </c>
    </row>
    <row r="21" spans="1:11" ht="48.75" customHeight="1" thickBot="1" thickTop="1">
      <c r="A21" s="2">
        <v>6.38</v>
      </c>
      <c r="B21" s="2" t="s">
        <v>1</v>
      </c>
      <c r="C21" s="3" t="s">
        <v>2</v>
      </c>
      <c r="D21" s="4"/>
      <c r="E21" s="4" t="s">
        <v>3</v>
      </c>
      <c r="G21" s="2">
        <v>16308</v>
      </c>
      <c r="H21" s="2" t="s">
        <v>4</v>
      </c>
      <c r="I21" s="3" t="s">
        <v>2</v>
      </c>
      <c r="J21" s="4"/>
      <c r="K21" s="4" t="s">
        <v>3</v>
      </c>
    </row>
    <row r="22" spans="1:11" ht="48.75" customHeight="1" thickBot="1" thickTop="1">
      <c r="A22" s="2">
        <v>412</v>
      </c>
      <c r="B22" s="2" t="s">
        <v>1</v>
      </c>
      <c r="C22" s="3" t="s">
        <v>2</v>
      </c>
      <c r="D22" s="4"/>
      <c r="E22" s="4" t="s">
        <v>3</v>
      </c>
      <c r="G22" s="2">
        <v>196.7</v>
      </c>
      <c r="H22" s="2" t="s">
        <v>4</v>
      </c>
      <c r="I22" s="3" t="s">
        <v>2</v>
      </c>
      <c r="J22" s="4"/>
      <c r="K22" s="4" t="s">
        <v>3</v>
      </c>
    </row>
    <row r="23" spans="1:11" ht="48.75" customHeight="1" thickBot="1" thickTop="1">
      <c r="A23" s="2">
        <v>390000</v>
      </c>
      <c r="B23" s="2" t="s">
        <v>1</v>
      </c>
      <c r="C23" s="3" t="s">
        <v>2</v>
      </c>
      <c r="D23" s="4"/>
      <c r="E23" s="4" t="s">
        <v>3</v>
      </c>
      <c r="G23" s="2">
        <v>0.43</v>
      </c>
      <c r="H23" s="2" t="s">
        <v>4</v>
      </c>
      <c r="I23" s="3" t="s">
        <v>2</v>
      </c>
      <c r="J23" s="4"/>
      <c r="K23" s="4" t="s">
        <v>3</v>
      </c>
    </row>
    <row r="24" spans="1:11" ht="48.75" customHeight="1" thickBot="1" thickTop="1">
      <c r="A24" s="2">
        <v>351</v>
      </c>
      <c r="B24" s="2" t="s">
        <v>6</v>
      </c>
      <c r="C24" s="3" t="s">
        <v>2</v>
      </c>
      <c r="D24" s="4"/>
      <c r="E24" s="4" t="s">
        <v>3</v>
      </c>
      <c r="G24" s="2">
        <v>617.88</v>
      </c>
      <c r="H24" s="2" t="s">
        <v>4</v>
      </c>
      <c r="I24" s="3" t="s">
        <v>2</v>
      </c>
      <c r="J24" s="4"/>
      <c r="K24" s="4" t="s">
        <v>3</v>
      </c>
    </row>
    <row r="25" spans="1:11" ht="48.75" customHeight="1" thickBot="1" thickTop="1">
      <c r="A25" s="2">
        <v>9.96</v>
      </c>
      <c r="B25" s="2" t="s">
        <v>1</v>
      </c>
      <c r="C25" s="3" t="s">
        <v>2</v>
      </c>
      <c r="D25" s="4"/>
      <c r="E25" s="4" t="s">
        <v>3</v>
      </c>
      <c r="G25" s="2">
        <v>12</v>
      </c>
      <c r="H25" s="2" t="s">
        <v>4</v>
      </c>
      <c r="I25" s="3" t="s">
        <v>2</v>
      </c>
      <c r="J25" s="4"/>
      <c r="K25" s="4" t="s">
        <v>3</v>
      </c>
    </row>
    <row r="26" spans="1:11" ht="48.75" customHeight="1" thickBot="1" thickTop="1">
      <c r="A26" s="2">
        <v>0.71</v>
      </c>
      <c r="B26" s="2" t="s">
        <v>1</v>
      </c>
      <c r="C26" s="3" t="s">
        <v>2</v>
      </c>
      <c r="D26" s="4"/>
      <c r="E26" s="4" t="s">
        <v>3</v>
      </c>
      <c r="G26" s="2">
        <v>26.8</v>
      </c>
      <c r="H26" s="2" t="s">
        <v>6</v>
      </c>
      <c r="I26" s="3" t="s">
        <v>2</v>
      </c>
      <c r="J26" s="4"/>
      <c r="K26" s="4" t="s">
        <v>3</v>
      </c>
    </row>
    <row r="27" spans="1:11" ht="48.75" customHeight="1" thickBot="1" thickTop="1">
      <c r="A27" s="2">
        <v>0.04</v>
      </c>
      <c r="B27" s="2" t="s">
        <v>1</v>
      </c>
      <c r="C27" s="3" t="s">
        <v>2</v>
      </c>
      <c r="D27" s="4"/>
      <c r="E27" s="4" t="s">
        <v>3</v>
      </c>
      <c r="G27" s="2">
        <v>99860</v>
      </c>
      <c r="H27" s="2" t="s">
        <v>4</v>
      </c>
      <c r="I27" s="3" t="s">
        <v>2</v>
      </c>
      <c r="J27" s="4"/>
      <c r="K27" s="4" t="s">
        <v>3</v>
      </c>
    </row>
    <row r="28" spans="1:11" ht="48.75" customHeight="1" thickBot="1" thickTop="1">
      <c r="A28" s="2">
        <v>9286.5</v>
      </c>
      <c r="B28" s="2" t="s">
        <v>1</v>
      </c>
      <c r="C28" s="3" t="s">
        <v>2</v>
      </c>
      <c r="D28" s="4"/>
      <c r="E28" s="4" t="s">
        <v>3</v>
      </c>
      <c r="G28" s="2">
        <v>441.51</v>
      </c>
      <c r="H28" s="2" t="s">
        <v>4</v>
      </c>
      <c r="I28" s="3" t="s">
        <v>2</v>
      </c>
      <c r="J28" s="4"/>
      <c r="K28" s="4" t="s">
        <v>3</v>
      </c>
    </row>
    <row r="29" ht="13.5" thickTop="1"/>
  </sheetData>
  <sheetProtection/>
  <mergeCells count="2">
    <mergeCell ref="A1:D1"/>
    <mergeCell ref="A15:D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5" ht="48.75" customHeight="1">
      <c r="A1" s="44" t="s">
        <v>5</v>
      </c>
      <c r="B1" s="44"/>
      <c r="C1" s="44"/>
      <c r="D1" s="44"/>
      <c r="E1" s="44"/>
    </row>
    <row r="2" spans="1:11" ht="48.75" customHeight="1" thickBot="1">
      <c r="A2" s="2">
        <v>63</v>
      </c>
      <c r="B2" s="2" t="s">
        <v>4</v>
      </c>
      <c r="C2" s="3" t="s">
        <v>2</v>
      </c>
      <c r="D2" s="4"/>
      <c r="E2" s="4" t="s">
        <v>1</v>
      </c>
      <c r="F2" s="2"/>
      <c r="G2" s="2">
        <v>965</v>
      </c>
      <c r="H2" s="2" t="s">
        <v>4</v>
      </c>
      <c r="I2" s="3" t="s">
        <v>2</v>
      </c>
      <c r="J2" s="4"/>
      <c r="K2" s="4" t="s">
        <v>1</v>
      </c>
    </row>
    <row r="3" spans="1:11" ht="48.75" customHeight="1" thickBot="1" thickTop="1">
      <c r="A3" s="2">
        <v>13.7</v>
      </c>
      <c r="B3" s="2" t="s">
        <v>4</v>
      </c>
      <c r="C3" s="3" t="s">
        <v>2</v>
      </c>
      <c r="D3" s="4"/>
      <c r="E3" s="4" t="s">
        <v>1</v>
      </c>
      <c r="F3" s="2"/>
      <c r="G3" s="2">
        <v>65</v>
      </c>
      <c r="H3" s="2" t="s">
        <v>4</v>
      </c>
      <c r="I3" s="3" t="s">
        <v>2</v>
      </c>
      <c r="J3" s="4"/>
      <c r="K3" s="4" t="s">
        <v>1</v>
      </c>
    </row>
    <row r="4" spans="1:11" ht="48.75" customHeight="1" thickBot="1" thickTop="1">
      <c r="A4" s="2">
        <v>4.7</v>
      </c>
      <c r="B4" s="2" t="s">
        <v>3</v>
      </c>
      <c r="C4" s="3" t="s">
        <v>2</v>
      </c>
      <c r="D4" s="4"/>
      <c r="E4" s="4" t="s">
        <v>1</v>
      </c>
      <c r="F4" s="2"/>
      <c r="G4" s="2">
        <v>4.7</v>
      </c>
      <c r="H4" s="2" t="s">
        <v>4</v>
      </c>
      <c r="I4" s="3" t="s">
        <v>2</v>
      </c>
      <c r="J4" s="4"/>
      <c r="K4" s="4" t="s">
        <v>1</v>
      </c>
    </row>
    <row r="5" spans="1:11" ht="48.75" customHeight="1" thickBot="1" thickTop="1">
      <c r="A5" s="2">
        <v>16.9</v>
      </c>
      <c r="B5" s="2" t="s">
        <v>6</v>
      </c>
      <c r="C5" s="3" t="s">
        <v>2</v>
      </c>
      <c r="D5" s="4"/>
      <c r="E5" s="4" t="s">
        <v>1</v>
      </c>
      <c r="F5" s="2"/>
      <c r="G5" s="2">
        <v>20.7</v>
      </c>
      <c r="H5" s="2" t="s">
        <v>4</v>
      </c>
      <c r="I5" s="3" t="s">
        <v>2</v>
      </c>
      <c r="J5" s="4"/>
      <c r="K5" s="4" t="s">
        <v>1</v>
      </c>
    </row>
    <row r="6" spans="1:11" ht="48.75" customHeight="1" thickBot="1" thickTop="1">
      <c r="A6" s="2">
        <v>603</v>
      </c>
      <c r="B6" s="2" t="s">
        <v>4</v>
      </c>
      <c r="C6" s="3" t="s">
        <v>2</v>
      </c>
      <c r="D6" s="4"/>
      <c r="E6" s="4" t="s">
        <v>1</v>
      </c>
      <c r="F6" s="2"/>
      <c r="G6" s="2">
        <v>113</v>
      </c>
      <c r="H6" s="2" t="s">
        <v>4</v>
      </c>
      <c r="I6" s="3" t="s">
        <v>2</v>
      </c>
      <c r="J6" s="4"/>
      <c r="K6" s="4" t="s">
        <v>1</v>
      </c>
    </row>
    <row r="7" spans="1:11" ht="48.75" customHeight="1" thickBot="1" thickTop="1">
      <c r="A7" s="2">
        <v>35963</v>
      </c>
      <c r="B7" s="2" t="s">
        <v>4</v>
      </c>
      <c r="C7" s="3" t="s">
        <v>2</v>
      </c>
      <c r="D7" s="4"/>
      <c r="E7" s="4" t="s">
        <v>1</v>
      </c>
      <c r="F7" s="2"/>
      <c r="G7" s="2">
        <v>18865</v>
      </c>
      <c r="H7" s="2" t="s">
        <v>4</v>
      </c>
      <c r="I7" s="3" t="s">
        <v>2</v>
      </c>
      <c r="J7" s="4"/>
      <c r="K7" s="4" t="s">
        <v>1</v>
      </c>
    </row>
    <row r="8" spans="1:11" ht="48.75" customHeight="1" thickBot="1" thickTop="1">
      <c r="A8" s="2">
        <v>5163</v>
      </c>
      <c r="B8" s="2" t="s">
        <v>4</v>
      </c>
      <c r="C8" s="3" t="s">
        <v>2</v>
      </c>
      <c r="D8" s="4"/>
      <c r="E8" s="4" t="s">
        <v>1</v>
      </c>
      <c r="F8" s="2"/>
      <c r="G8" s="2">
        <v>1261</v>
      </c>
      <c r="H8" s="2" t="s">
        <v>3</v>
      </c>
      <c r="I8" s="3" t="s">
        <v>2</v>
      </c>
      <c r="J8" s="4"/>
      <c r="K8" s="4" t="s">
        <v>1</v>
      </c>
    </row>
    <row r="9" spans="1:11" ht="48.75" customHeight="1" thickBot="1" thickTop="1">
      <c r="A9" s="2">
        <v>5</v>
      </c>
      <c r="B9" s="2" t="s">
        <v>4</v>
      </c>
      <c r="C9" s="3" t="s">
        <v>2</v>
      </c>
      <c r="D9" s="4"/>
      <c r="E9" s="4" t="s">
        <v>1</v>
      </c>
      <c r="F9" s="2"/>
      <c r="G9" s="2">
        <v>3.84</v>
      </c>
      <c r="H9" s="2" t="s">
        <v>3</v>
      </c>
      <c r="I9" s="3" t="s">
        <v>2</v>
      </c>
      <c r="J9" s="4"/>
      <c r="K9" s="4" t="s">
        <v>1</v>
      </c>
    </row>
    <row r="10" spans="1:11" ht="48.75" customHeight="1" thickBot="1" thickTop="1">
      <c r="A10" s="2">
        <v>301</v>
      </c>
      <c r="B10" s="2" t="s">
        <v>3</v>
      </c>
      <c r="C10" s="3" t="s">
        <v>2</v>
      </c>
      <c r="D10" s="4"/>
      <c r="E10" s="4" t="s">
        <v>1</v>
      </c>
      <c r="F10" s="2"/>
      <c r="G10" s="2">
        <v>70</v>
      </c>
      <c r="H10" s="2" t="s">
        <v>3</v>
      </c>
      <c r="I10" s="3" t="s">
        <v>2</v>
      </c>
      <c r="J10" s="4"/>
      <c r="K10" s="4" t="s">
        <v>1</v>
      </c>
    </row>
    <row r="11" spans="1:11" ht="48.75" customHeight="1" thickBot="1" thickTop="1">
      <c r="A11" s="2">
        <v>9163</v>
      </c>
      <c r="B11" s="2" t="s">
        <v>3</v>
      </c>
      <c r="C11" s="3" t="s">
        <v>2</v>
      </c>
      <c r="D11" s="4"/>
      <c r="E11" s="4" t="s">
        <v>1</v>
      </c>
      <c r="F11" s="2"/>
      <c r="G11" s="2">
        <v>7.4</v>
      </c>
      <c r="H11" s="2" t="s">
        <v>3</v>
      </c>
      <c r="I11" s="3" t="s">
        <v>2</v>
      </c>
      <c r="J11" s="4"/>
      <c r="K11" s="4" t="s">
        <v>1</v>
      </c>
    </row>
    <row r="12" spans="1:11" ht="48.75" customHeight="1" thickBot="1" thickTop="1">
      <c r="A12" s="2">
        <v>3.7030000000000003</v>
      </c>
      <c r="B12" s="2" t="s">
        <v>6</v>
      </c>
      <c r="C12" s="3" t="s">
        <v>2</v>
      </c>
      <c r="D12" s="4"/>
      <c r="E12" s="4" t="s">
        <v>1</v>
      </c>
      <c r="F12" s="2"/>
      <c r="G12" s="2">
        <v>110.5</v>
      </c>
      <c r="H12" s="2" t="s">
        <v>6</v>
      </c>
      <c r="I12" s="3" t="s">
        <v>2</v>
      </c>
      <c r="J12" s="4"/>
      <c r="K12" s="4" t="s">
        <v>1</v>
      </c>
    </row>
    <row r="13" spans="1:11" ht="48.75" customHeight="1" thickBot="1" thickTop="1">
      <c r="A13" s="2">
        <v>3.92</v>
      </c>
      <c r="B13" s="2" t="s">
        <v>4</v>
      </c>
      <c r="C13" s="3" t="s">
        <v>2</v>
      </c>
      <c r="D13" s="4"/>
      <c r="E13" s="4" t="s">
        <v>1</v>
      </c>
      <c r="F13" s="2"/>
      <c r="G13" s="2">
        <v>13295</v>
      </c>
      <c r="H13" s="2" t="s">
        <v>4</v>
      </c>
      <c r="I13" s="3" t="s">
        <v>2</v>
      </c>
      <c r="J13" s="4"/>
      <c r="K13" s="4" t="s">
        <v>1</v>
      </c>
    </row>
    <row r="14" spans="1:11" ht="48.75" customHeight="1" thickBot="1" thickTop="1">
      <c r="A14" s="2">
        <v>74.1</v>
      </c>
      <c r="B14" s="2" t="s">
        <v>4</v>
      </c>
      <c r="C14" s="3" t="s">
        <v>2</v>
      </c>
      <c r="D14" s="4"/>
      <c r="E14" s="4" t="s">
        <v>1</v>
      </c>
      <c r="F14" s="2"/>
      <c r="G14" s="2">
        <v>17</v>
      </c>
      <c r="H14" s="2" t="s">
        <v>6</v>
      </c>
      <c r="I14" s="3" t="s">
        <v>2</v>
      </c>
      <c r="J14" s="4"/>
      <c r="K14" s="4" t="s">
        <v>1</v>
      </c>
    </row>
    <row r="15" spans="1:5" ht="48.75" customHeight="1" thickTop="1">
      <c r="A15" s="44" t="s">
        <v>5</v>
      </c>
      <c r="B15" s="44"/>
      <c r="C15" s="44"/>
      <c r="D15" s="44"/>
      <c r="E15" s="44"/>
    </row>
    <row r="16" spans="1:11" ht="48.75" customHeight="1" thickBot="1">
      <c r="A16" s="2">
        <v>463</v>
      </c>
      <c r="B16" s="2" t="s">
        <v>4</v>
      </c>
      <c r="C16" s="3" t="s">
        <v>2</v>
      </c>
      <c r="D16" s="4"/>
      <c r="E16" s="4" t="s">
        <v>1</v>
      </c>
      <c r="F16" s="2"/>
      <c r="G16" s="2">
        <v>342</v>
      </c>
      <c r="H16" s="2" t="s">
        <v>6</v>
      </c>
      <c r="I16" s="3" t="s">
        <v>2</v>
      </c>
      <c r="J16" s="4"/>
      <c r="K16" s="4" t="s">
        <v>1</v>
      </c>
    </row>
    <row r="17" spans="1:11" ht="48.75" customHeight="1" thickBot="1" thickTop="1">
      <c r="A17" s="2">
        <v>1163</v>
      </c>
      <c r="B17" s="2" t="s">
        <v>4</v>
      </c>
      <c r="C17" s="3" t="s">
        <v>2</v>
      </c>
      <c r="D17" s="4"/>
      <c r="E17" s="4" t="s">
        <v>1</v>
      </c>
      <c r="F17" s="2"/>
      <c r="G17" s="2">
        <v>49</v>
      </c>
      <c r="H17" s="2" t="s">
        <v>6</v>
      </c>
      <c r="I17" s="3" t="s">
        <v>2</v>
      </c>
      <c r="J17" s="4"/>
      <c r="K17" s="4" t="s">
        <v>1</v>
      </c>
    </row>
    <row r="18" spans="1:11" ht="48.75" customHeight="1" thickBot="1" thickTop="1">
      <c r="A18" s="2">
        <v>3.89</v>
      </c>
      <c r="B18" s="2" t="s">
        <v>4</v>
      </c>
      <c r="C18" s="3" t="s">
        <v>2</v>
      </c>
      <c r="D18" s="4"/>
      <c r="E18" s="4" t="s">
        <v>1</v>
      </c>
      <c r="F18" s="2"/>
      <c r="G18" s="2">
        <v>1065</v>
      </c>
      <c r="H18" s="2" t="s">
        <v>6</v>
      </c>
      <c r="I18" s="3" t="s">
        <v>2</v>
      </c>
      <c r="J18" s="4"/>
      <c r="K18" s="4" t="s">
        <v>1</v>
      </c>
    </row>
    <row r="19" spans="1:11" ht="48.75" customHeight="1" thickBot="1" thickTop="1">
      <c r="A19" s="2">
        <v>0.94</v>
      </c>
      <c r="B19" s="2" t="s">
        <v>4</v>
      </c>
      <c r="C19" s="3" t="s">
        <v>2</v>
      </c>
      <c r="D19" s="4"/>
      <c r="E19" s="4" t="s">
        <v>1</v>
      </c>
      <c r="F19" s="2"/>
      <c r="G19" s="2">
        <v>8.5</v>
      </c>
      <c r="H19" s="2" t="s">
        <v>4</v>
      </c>
      <c r="I19" s="3" t="s">
        <v>2</v>
      </c>
      <c r="J19" s="4"/>
      <c r="K19" s="4" t="s">
        <v>1</v>
      </c>
    </row>
    <row r="20" spans="1:11" ht="48.75" customHeight="1" thickBot="1" thickTop="1">
      <c r="A20" s="2">
        <v>37</v>
      </c>
      <c r="B20" s="2" t="s">
        <v>3</v>
      </c>
      <c r="C20" s="3" t="s">
        <v>2</v>
      </c>
      <c r="D20" s="4"/>
      <c r="E20" s="4" t="s">
        <v>1</v>
      </c>
      <c r="F20" s="2"/>
      <c r="G20" s="2">
        <v>85.5</v>
      </c>
      <c r="H20" s="2" t="s">
        <v>4</v>
      </c>
      <c r="I20" s="3" t="s">
        <v>2</v>
      </c>
      <c r="J20" s="4"/>
      <c r="K20" s="4" t="s">
        <v>1</v>
      </c>
    </row>
    <row r="21" spans="1:11" ht="48.75" customHeight="1" thickBot="1" thickTop="1">
      <c r="A21" s="2">
        <v>10.08</v>
      </c>
      <c r="B21" s="2" t="s">
        <v>3</v>
      </c>
      <c r="C21" s="3" t="s">
        <v>2</v>
      </c>
      <c r="D21" s="4"/>
      <c r="E21" s="4" t="s">
        <v>1</v>
      </c>
      <c r="F21" s="2"/>
      <c r="G21" s="2">
        <v>16273</v>
      </c>
      <c r="H21" s="2" t="s">
        <v>4</v>
      </c>
      <c r="I21" s="3" t="s">
        <v>2</v>
      </c>
      <c r="J21" s="4"/>
      <c r="K21" s="4" t="s">
        <v>1</v>
      </c>
    </row>
    <row r="22" spans="1:11" ht="48.75" customHeight="1" thickBot="1" thickTop="1">
      <c r="A22" s="2">
        <v>375</v>
      </c>
      <c r="B22" s="2" t="s">
        <v>3</v>
      </c>
      <c r="C22" s="3" t="s">
        <v>2</v>
      </c>
      <c r="D22" s="4"/>
      <c r="E22" s="4" t="s">
        <v>1</v>
      </c>
      <c r="F22" s="2"/>
      <c r="G22" s="2">
        <v>161.7</v>
      </c>
      <c r="H22" s="2" t="s">
        <v>4</v>
      </c>
      <c r="I22" s="3" t="s">
        <v>2</v>
      </c>
      <c r="J22" s="4"/>
      <c r="K22" s="4" t="s">
        <v>1</v>
      </c>
    </row>
    <row r="23" spans="1:11" ht="48.75" customHeight="1" thickBot="1" thickTop="1">
      <c r="A23" s="2">
        <v>389963</v>
      </c>
      <c r="B23" s="2" t="s">
        <v>4</v>
      </c>
      <c r="C23" s="3" t="s">
        <v>2</v>
      </c>
      <c r="D23" s="4"/>
      <c r="E23" s="4" t="s">
        <v>1</v>
      </c>
      <c r="F23" s="2"/>
      <c r="G23" s="2">
        <v>4.13</v>
      </c>
      <c r="H23" s="2" t="s">
        <v>3</v>
      </c>
      <c r="I23" s="3" t="s">
        <v>2</v>
      </c>
      <c r="J23" s="4"/>
      <c r="K23" s="4" t="s">
        <v>1</v>
      </c>
    </row>
    <row r="24" spans="1:11" ht="48.75" customHeight="1" thickBot="1" thickTop="1">
      <c r="A24" s="2">
        <v>314</v>
      </c>
      <c r="B24" s="2" t="s">
        <v>6</v>
      </c>
      <c r="C24" s="3" t="s">
        <v>2</v>
      </c>
      <c r="D24" s="4"/>
      <c r="E24" s="4" t="s">
        <v>1</v>
      </c>
      <c r="F24" s="2"/>
      <c r="G24" s="2">
        <v>582.88</v>
      </c>
      <c r="H24" s="2" t="s">
        <v>3</v>
      </c>
      <c r="I24" s="3" t="s">
        <v>2</v>
      </c>
      <c r="J24" s="4"/>
      <c r="K24" s="4" t="s">
        <v>1</v>
      </c>
    </row>
    <row r="25" spans="1:11" ht="48.75" customHeight="1" thickBot="1" thickTop="1">
      <c r="A25" s="2">
        <v>13.66</v>
      </c>
      <c r="B25" s="2" t="s">
        <v>6</v>
      </c>
      <c r="C25" s="3" t="s">
        <v>2</v>
      </c>
      <c r="D25" s="4"/>
      <c r="E25" s="4" t="s">
        <v>1</v>
      </c>
      <c r="F25" s="2"/>
      <c r="G25" s="2">
        <v>15.7</v>
      </c>
      <c r="H25" s="2" t="s">
        <v>3</v>
      </c>
      <c r="I25" s="3" t="s">
        <v>2</v>
      </c>
      <c r="J25" s="4"/>
      <c r="K25" s="4" t="s">
        <v>1</v>
      </c>
    </row>
    <row r="26" spans="1:11" ht="48.75" customHeight="1" thickBot="1" thickTop="1">
      <c r="A26" s="2">
        <v>4.41</v>
      </c>
      <c r="B26" s="2" t="s">
        <v>6</v>
      </c>
      <c r="C26" s="3" t="s">
        <v>2</v>
      </c>
      <c r="D26" s="4"/>
      <c r="E26" s="4" t="s">
        <v>1</v>
      </c>
      <c r="F26" s="2"/>
      <c r="G26" s="2">
        <v>30.5</v>
      </c>
      <c r="H26" s="2" t="s">
        <v>6</v>
      </c>
      <c r="I26" s="3" t="s">
        <v>2</v>
      </c>
      <c r="J26" s="4"/>
      <c r="K26" s="4" t="s">
        <v>1</v>
      </c>
    </row>
    <row r="27" spans="1:11" ht="48.75" customHeight="1" thickBot="1" thickTop="1">
      <c r="A27" s="2">
        <v>0.74</v>
      </c>
      <c r="B27" s="2" t="s">
        <v>6</v>
      </c>
      <c r="C27" s="3" t="s">
        <v>2</v>
      </c>
      <c r="D27" s="4"/>
      <c r="E27" s="4" t="s">
        <v>1</v>
      </c>
      <c r="F27" s="2"/>
      <c r="G27" s="2">
        <v>99825</v>
      </c>
      <c r="H27" s="2" t="s">
        <v>4</v>
      </c>
      <c r="I27" s="3" t="s">
        <v>2</v>
      </c>
      <c r="J27" s="4"/>
      <c r="K27" s="4" t="s">
        <v>1</v>
      </c>
    </row>
    <row r="28" spans="1:11" ht="48.75" customHeight="1" thickBot="1" thickTop="1">
      <c r="A28" s="2">
        <v>9249.5</v>
      </c>
      <c r="B28" s="2" t="s">
        <v>4</v>
      </c>
      <c r="C28" s="3" t="s">
        <v>2</v>
      </c>
      <c r="D28" s="4"/>
      <c r="E28" s="4" t="s">
        <v>1</v>
      </c>
      <c r="F28" s="2"/>
      <c r="G28" s="2">
        <v>406.51</v>
      </c>
      <c r="H28" s="2" t="s">
        <v>6</v>
      </c>
      <c r="I28" s="3" t="s">
        <v>2</v>
      </c>
      <c r="J28" s="4"/>
      <c r="K28" s="4" t="s">
        <v>1</v>
      </c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6" ht="48.75" customHeight="1">
      <c r="A1" s="44" t="s">
        <v>7</v>
      </c>
      <c r="B1" s="44"/>
      <c r="C1" s="44"/>
      <c r="D1" s="44"/>
      <c r="E1" s="44"/>
      <c r="F1" s="17"/>
    </row>
    <row r="2" spans="1:12" ht="48.75" customHeight="1" thickBot="1">
      <c r="A2" s="2">
        <v>54</v>
      </c>
      <c r="B2" s="2" t="s">
        <v>8</v>
      </c>
      <c r="C2" s="3" t="s">
        <v>2</v>
      </c>
      <c r="D2" s="4"/>
      <c r="E2" s="4" t="s">
        <v>9</v>
      </c>
      <c r="F2" s="2"/>
      <c r="G2" s="2">
        <v>956</v>
      </c>
      <c r="H2" s="2" t="s">
        <v>8</v>
      </c>
      <c r="I2" s="3" t="s">
        <v>2</v>
      </c>
      <c r="J2" s="4"/>
      <c r="K2" s="4" t="s">
        <v>9</v>
      </c>
      <c r="L2" s="2"/>
    </row>
    <row r="3" spans="1:12" ht="48.75" customHeight="1" thickBot="1" thickTop="1">
      <c r="A3" s="2">
        <v>4.7</v>
      </c>
      <c r="B3" s="2" t="s">
        <v>8</v>
      </c>
      <c r="C3" s="3" t="s">
        <v>2</v>
      </c>
      <c r="D3" s="4"/>
      <c r="E3" s="4" t="s">
        <v>9</v>
      </c>
      <c r="F3" s="2"/>
      <c r="G3" s="2">
        <v>56</v>
      </c>
      <c r="H3" s="2" t="s">
        <v>8</v>
      </c>
      <c r="I3" s="3" t="s">
        <v>2</v>
      </c>
      <c r="J3" s="4"/>
      <c r="K3" s="4" t="s">
        <v>9</v>
      </c>
      <c r="L3" s="2"/>
    </row>
    <row r="4" spans="1:12" ht="48.75" customHeight="1" thickBot="1" thickTop="1">
      <c r="A4" s="2">
        <v>16.5</v>
      </c>
      <c r="B4" s="2" t="s">
        <v>10</v>
      </c>
      <c r="C4" s="3" t="s">
        <v>2</v>
      </c>
      <c r="D4" s="4"/>
      <c r="E4" s="4" t="s">
        <v>9</v>
      </c>
      <c r="F4" s="2"/>
      <c r="G4" s="2">
        <v>6.5</v>
      </c>
      <c r="H4" s="2" t="s">
        <v>8</v>
      </c>
      <c r="I4" s="3" t="s">
        <v>2</v>
      </c>
      <c r="J4" s="4"/>
      <c r="K4" s="4" t="s">
        <v>9</v>
      </c>
      <c r="L4" s="2"/>
    </row>
    <row r="5" spans="1:12" ht="48.75" customHeight="1" thickBot="1" thickTop="1">
      <c r="A5" s="2">
        <v>7.9</v>
      </c>
      <c r="B5" s="2" t="s">
        <v>11</v>
      </c>
      <c r="C5" s="3" t="s">
        <v>2</v>
      </c>
      <c r="D5" s="4"/>
      <c r="E5" s="4" t="s">
        <v>9</v>
      </c>
      <c r="F5" s="2"/>
      <c r="G5" s="2">
        <v>11.7</v>
      </c>
      <c r="H5" s="2" t="s">
        <v>8</v>
      </c>
      <c r="I5" s="3" t="s">
        <v>2</v>
      </c>
      <c r="J5" s="4"/>
      <c r="K5" s="4" t="s">
        <v>9</v>
      </c>
      <c r="L5" s="2"/>
    </row>
    <row r="6" spans="1:12" ht="48.75" customHeight="1" thickBot="1" thickTop="1">
      <c r="A6" s="2">
        <v>594</v>
      </c>
      <c r="B6" s="2" t="s">
        <v>8</v>
      </c>
      <c r="C6" s="3" t="s">
        <v>2</v>
      </c>
      <c r="D6" s="4"/>
      <c r="E6" s="4" t="s">
        <v>9</v>
      </c>
      <c r="F6" s="2"/>
      <c r="G6" s="2">
        <v>104</v>
      </c>
      <c r="H6" s="2" t="s">
        <v>8</v>
      </c>
      <c r="I6" s="3" t="s">
        <v>2</v>
      </c>
      <c r="J6" s="4"/>
      <c r="K6" s="4" t="s">
        <v>9</v>
      </c>
      <c r="L6" s="2"/>
    </row>
    <row r="7" spans="1:12" ht="48.75" customHeight="1" thickBot="1" thickTop="1">
      <c r="A7" s="2">
        <v>35954</v>
      </c>
      <c r="B7" s="2" t="s">
        <v>8</v>
      </c>
      <c r="C7" s="3" t="s">
        <v>2</v>
      </c>
      <c r="D7" s="4"/>
      <c r="E7" s="4" t="s">
        <v>9</v>
      </c>
      <c r="F7" s="2"/>
      <c r="G7" s="2">
        <v>18856</v>
      </c>
      <c r="H7" s="2" t="s">
        <v>8</v>
      </c>
      <c r="I7" s="3" t="s">
        <v>2</v>
      </c>
      <c r="J7" s="4"/>
      <c r="K7" s="4" t="s">
        <v>9</v>
      </c>
      <c r="L7" s="2"/>
    </row>
    <row r="8" spans="1:12" ht="48.75" customHeight="1" thickBot="1" thickTop="1">
      <c r="A8" s="2">
        <v>5154</v>
      </c>
      <c r="B8" s="2" t="s">
        <v>8</v>
      </c>
      <c r="C8" s="3" t="s">
        <v>2</v>
      </c>
      <c r="D8" s="4"/>
      <c r="E8" s="4" t="s">
        <v>9</v>
      </c>
      <c r="F8" s="2"/>
      <c r="G8" s="2">
        <v>1252</v>
      </c>
      <c r="H8" s="2" t="s">
        <v>10</v>
      </c>
      <c r="I8" s="3" t="s">
        <v>2</v>
      </c>
      <c r="J8" s="4"/>
      <c r="K8" s="4" t="s">
        <v>9</v>
      </c>
      <c r="L8" s="2"/>
    </row>
    <row r="9" spans="1:12" ht="48.75" customHeight="1" thickBot="1" thickTop="1">
      <c r="A9" s="2">
        <v>6.8</v>
      </c>
      <c r="B9" s="2" t="s">
        <v>8</v>
      </c>
      <c r="C9" s="3" t="s">
        <v>2</v>
      </c>
      <c r="D9" s="4"/>
      <c r="E9" s="4" t="s">
        <v>9</v>
      </c>
      <c r="F9" s="2"/>
      <c r="G9" s="2">
        <v>5.64</v>
      </c>
      <c r="H9" s="2" t="s">
        <v>10</v>
      </c>
      <c r="I9" s="3" t="s">
        <v>2</v>
      </c>
      <c r="J9" s="4"/>
      <c r="K9" s="4" t="s">
        <v>9</v>
      </c>
      <c r="L9" s="2"/>
    </row>
    <row r="10" spans="1:12" ht="48.75" customHeight="1" thickBot="1" thickTop="1">
      <c r="A10" s="2">
        <v>292</v>
      </c>
      <c r="B10" s="2" t="s">
        <v>10</v>
      </c>
      <c r="C10" s="3" t="s">
        <v>2</v>
      </c>
      <c r="D10" s="4"/>
      <c r="E10" s="4" t="s">
        <v>9</v>
      </c>
      <c r="F10" s="2"/>
      <c r="G10" s="2">
        <v>61</v>
      </c>
      <c r="H10" s="2" t="s">
        <v>10</v>
      </c>
      <c r="I10" s="3" t="s">
        <v>2</v>
      </c>
      <c r="J10" s="4"/>
      <c r="K10" s="4" t="s">
        <v>9</v>
      </c>
      <c r="L10" s="2"/>
    </row>
    <row r="11" spans="1:12" ht="48.75" customHeight="1" thickBot="1" thickTop="1">
      <c r="A11" s="2">
        <v>9154</v>
      </c>
      <c r="B11" s="2" t="s">
        <v>10</v>
      </c>
      <c r="C11" s="3" t="s">
        <v>2</v>
      </c>
      <c r="D11" s="4"/>
      <c r="E11" s="4" t="s">
        <v>9</v>
      </c>
      <c r="F11" s="2"/>
      <c r="G11" s="2">
        <v>9.2</v>
      </c>
      <c r="H11" s="2" t="s">
        <v>10</v>
      </c>
      <c r="I11" s="3" t="s">
        <v>2</v>
      </c>
      <c r="J11" s="4"/>
      <c r="K11" s="4" t="s">
        <v>9</v>
      </c>
      <c r="L11" s="2"/>
    </row>
    <row r="12" spans="1:12" ht="48.75" customHeight="1" thickBot="1" thickTop="1">
      <c r="A12" s="2">
        <v>5.503</v>
      </c>
      <c r="B12" s="2" t="s">
        <v>11</v>
      </c>
      <c r="C12" s="3" t="s">
        <v>2</v>
      </c>
      <c r="D12" s="4"/>
      <c r="E12" s="4" t="s">
        <v>9</v>
      </c>
      <c r="F12" s="2"/>
      <c r="G12" s="2">
        <v>101.5</v>
      </c>
      <c r="H12" s="2" t="s">
        <v>11</v>
      </c>
      <c r="I12" s="3" t="s">
        <v>2</v>
      </c>
      <c r="J12" s="4"/>
      <c r="K12" s="4" t="s">
        <v>9</v>
      </c>
      <c r="L12" s="2"/>
    </row>
    <row r="13" spans="1:12" ht="48.75" customHeight="1" thickBot="1" thickTop="1">
      <c r="A13" s="2">
        <v>5.72</v>
      </c>
      <c r="B13" s="2" t="s">
        <v>8</v>
      </c>
      <c r="C13" s="3" t="s">
        <v>2</v>
      </c>
      <c r="D13" s="4"/>
      <c r="E13" s="4" t="s">
        <v>9</v>
      </c>
      <c r="F13" s="2"/>
      <c r="G13" s="2">
        <v>13286</v>
      </c>
      <c r="H13" s="2" t="s">
        <v>8</v>
      </c>
      <c r="I13" s="3" t="s">
        <v>2</v>
      </c>
      <c r="J13" s="4"/>
      <c r="K13" s="4" t="s">
        <v>9</v>
      </c>
      <c r="L13" s="2"/>
    </row>
    <row r="14" spans="1:12" ht="48.75" customHeight="1" thickBot="1" thickTop="1">
      <c r="A14" s="2">
        <v>65.1</v>
      </c>
      <c r="B14" s="2" t="s">
        <v>8</v>
      </c>
      <c r="C14" s="3" t="s">
        <v>2</v>
      </c>
      <c r="D14" s="4"/>
      <c r="E14" s="4" t="s">
        <v>9</v>
      </c>
      <c r="F14" s="2"/>
      <c r="G14" s="2">
        <v>8</v>
      </c>
      <c r="H14" s="2" t="s">
        <v>11</v>
      </c>
      <c r="I14" s="3" t="s">
        <v>2</v>
      </c>
      <c r="J14" s="4"/>
      <c r="K14" s="4" t="s">
        <v>9</v>
      </c>
      <c r="L14" s="2"/>
    </row>
    <row r="15" spans="1:12" ht="48.75" customHeight="1" thickTop="1">
      <c r="A15" s="44" t="s">
        <v>7</v>
      </c>
      <c r="B15" s="44"/>
      <c r="C15" s="44"/>
      <c r="D15" s="44"/>
      <c r="E15" s="44"/>
      <c r="F15" s="2"/>
      <c r="G15" s="2"/>
      <c r="H15" s="2"/>
      <c r="I15" s="3"/>
      <c r="K15" s="5"/>
      <c r="L15" s="2"/>
    </row>
    <row r="16" spans="1:12" ht="48.75" customHeight="1" thickBot="1">
      <c r="A16" s="2">
        <v>454</v>
      </c>
      <c r="B16" s="2" t="s">
        <v>8</v>
      </c>
      <c r="C16" s="3" t="s">
        <v>2</v>
      </c>
      <c r="D16" s="4"/>
      <c r="E16" s="4" t="s">
        <v>9</v>
      </c>
      <c r="F16" s="2"/>
      <c r="G16" s="2">
        <v>333</v>
      </c>
      <c r="H16" s="2" t="s">
        <v>11</v>
      </c>
      <c r="I16" s="3" t="s">
        <v>2</v>
      </c>
      <c r="J16" s="4"/>
      <c r="K16" s="4" t="s">
        <v>9</v>
      </c>
      <c r="L16" s="2"/>
    </row>
    <row r="17" spans="1:12" ht="48.75" customHeight="1" thickBot="1" thickTop="1">
      <c r="A17" s="2">
        <v>1154</v>
      </c>
      <c r="B17" s="2" t="s">
        <v>8</v>
      </c>
      <c r="C17" s="3" t="s">
        <v>2</v>
      </c>
      <c r="D17" s="4"/>
      <c r="E17" s="4" t="s">
        <v>9</v>
      </c>
      <c r="F17" s="2"/>
      <c r="G17" s="2">
        <v>40</v>
      </c>
      <c r="H17" s="2" t="s">
        <v>11</v>
      </c>
      <c r="I17" s="3" t="s">
        <v>2</v>
      </c>
      <c r="J17" s="4"/>
      <c r="K17" s="4" t="s">
        <v>9</v>
      </c>
      <c r="L17" s="2"/>
    </row>
    <row r="18" spans="1:12" ht="48.75" customHeight="1" thickBot="1" thickTop="1">
      <c r="A18" s="2">
        <v>5.69</v>
      </c>
      <c r="B18" s="2" t="s">
        <v>8</v>
      </c>
      <c r="C18" s="3" t="s">
        <v>2</v>
      </c>
      <c r="D18" s="4"/>
      <c r="E18" s="4" t="s">
        <v>9</v>
      </c>
      <c r="F18" s="2"/>
      <c r="G18" s="2">
        <v>1056</v>
      </c>
      <c r="H18" s="2" t="s">
        <v>11</v>
      </c>
      <c r="I18" s="3" t="s">
        <v>2</v>
      </c>
      <c r="J18" s="4"/>
      <c r="K18" s="4" t="s">
        <v>9</v>
      </c>
      <c r="L18" s="2"/>
    </row>
    <row r="19" spans="1:12" ht="48.75" customHeight="1" thickBot="1" thickTop="1">
      <c r="A19" s="2">
        <v>2.74</v>
      </c>
      <c r="B19" s="2" t="s">
        <v>8</v>
      </c>
      <c r="C19" s="3" t="s">
        <v>2</v>
      </c>
      <c r="D19" s="4"/>
      <c r="E19" s="4" t="s">
        <v>9</v>
      </c>
      <c r="F19" s="2"/>
      <c r="G19" s="2">
        <v>10.3</v>
      </c>
      <c r="H19" s="2" t="s">
        <v>8</v>
      </c>
      <c r="I19" s="3" t="s">
        <v>2</v>
      </c>
      <c r="J19" s="4"/>
      <c r="K19" s="4" t="s">
        <v>9</v>
      </c>
      <c r="L19" s="2"/>
    </row>
    <row r="20" spans="1:12" ht="48.75" customHeight="1" thickBot="1" thickTop="1">
      <c r="A20" s="2">
        <v>28</v>
      </c>
      <c r="B20" s="2" t="s">
        <v>10</v>
      </c>
      <c r="C20" s="3" t="s">
        <v>2</v>
      </c>
      <c r="D20" s="4"/>
      <c r="E20" s="4" t="s">
        <v>9</v>
      </c>
      <c r="F20" s="2"/>
      <c r="G20" s="2">
        <v>76.5</v>
      </c>
      <c r="H20" s="2" t="s">
        <v>8</v>
      </c>
      <c r="I20" s="3" t="s">
        <v>2</v>
      </c>
      <c r="J20" s="4"/>
      <c r="K20" s="4" t="s">
        <v>9</v>
      </c>
      <c r="L20" s="2"/>
    </row>
    <row r="21" spans="1:12" ht="48.75" customHeight="1" thickBot="1" thickTop="1">
      <c r="A21" s="2">
        <v>1.08</v>
      </c>
      <c r="B21" s="2" t="s">
        <v>10</v>
      </c>
      <c r="C21" s="3" t="s">
        <v>2</v>
      </c>
      <c r="D21" s="4"/>
      <c r="E21" s="4" t="s">
        <v>9</v>
      </c>
      <c r="F21" s="2"/>
      <c r="G21" s="2">
        <v>16264</v>
      </c>
      <c r="H21" s="2" t="s">
        <v>8</v>
      </c>
      <c r="I21" s="3" t="s">
        <v>2</v>
      </c>
      <c r="J21" s="4"/>
      <c r="K21" s="4" t="s">
        <v>9</v>
      </c>
      <c r="L21" s="2"/>
    </row>
    <row r="22" spans="1:12" ht="48.75" customHeight="1" thickBot="1" thickTop="1">
      <c r="A22" s="2">
        <v>366</v>
      </c>
      <c r="B22" s="2" t="s">
        <v>10</v>
      </c>
      <c r="C22" s="3" t="s">
        <v>2</v>
      </c>
      <c r="D22" s="4"/>
      <c r="E22" s="4" t="s">
        <v>9</v>
      </c>
      <c r="F22" s="2"/>
      <c r="G22" s="2">
        <v>152.7</v>
      </c>
      <c r="H22" s="2" t="s">
        <v>8</v>
      </c>
      <c r="I22" s="3" t="s">
        <v>2</v>
      </c>
      <c r="J22" s="4"/>
      <c r="K22" s="4" t="s">
        <v>9</v>
      </c>
      <c r="L22" s="2"/>
    </row>
    <row r="23" spans="1:12" ht="48.75" customHeight="1" thickBot="1" thickTop="1">
      <c r="A23" s="2">
        <v>389954</v>
      </c>
      <c r="B23" s="2" t="s">
        <v>8</v>
      </c>
      <c r="C23" s="3" t="s">
        <v>2</v>
      </c>
      <c r="D23" s="4"/>
      <c r="E23" s="4" t="s">
        <v>9</v>
      </c>
      <c r="F23" s="2"/>
      <c r="G23" s="2">
        <v>5.93</v>
      </c>
      <c r="H23" s="2" t="s">
        <v>10</v>
      </c>
      <c r="I23" s="3" t="s">
        <v>2</v>
      </c>
      <c r="J23" s="4"/>
      <c r="K23" s="4" t="s">
        <v>9</v>
      </c>
      <c r="L23" s="2"/>
    </row>
    <row r="24" spans="1:12" ht="48.75" customHeight="1" thickBot="1" thickTop="1">
      <c r="A24" s="2">
        <v>305</v>
      </c>
      <c r="B24" s="2" t="s">
        <v>11</v>
      </c>
      <c r="C24" s="3" t="s">
        <v>2</v>
      </c>
      <c r="D24" s="4"/>
      <c r="E24" s="4" t="s">
        <v>9</v>
      </c>
      <c r="F24" s="2"/>
      <c r="G24" s="2">
        <v>573.88</v>
      </c>
      <c r="H24" s="2" t="s">
        <v>10</v>
      </c>
      <c r="I24" s="3" t="s">
        <v>2</v>
      </c>
      <c r="J24" s="4"/>
      <c r="K24" s="4" t="s">
        <v>9</v>
      </c>
      <c r="L24" s="2"/>
    </row>
    <row r="25" spans="1:12" ht="48.75" customHeight="1" thickBot="1" thickTop="1">
      <c r="A25" s="2">
        <v>4.66</v>
      </c>
      <c r="B25" s="2" t="s">
        <v>11</v>
      </c>
      <c r="C25" s="3" t="s">
        <v>2</v>
      </c>
      <c r="D25" s="4"/>
      <c r="E25" s="4" t="s">
        <v>9</v>
      </c>
      <c r="F25" s="2"/>
      <c r="G25" s="2">
        <v>6.7</v>
      </c>
      <c r="H25" s="2" t="s">
        <v>10</v>
      </c>
      <c r="I25" s="3" t="s">
        <v>2</v>
      </c>
      <c r="J25" s="4"/>
      <c r="K25" s="4" t="s">
        <v>9</v>
      </c>
      <c r="L25" s="2"/>
    </row>
    <row r="26" spans="1:12" ht="48.75" customHeight="1" thickBot="1" thickTop="1">
      <c r="A26" s="2">
        <v>6.21</v>
      </c>
      <c r="B26" s="2" t="s">
        <v>11</v>
      </c>
      <c r="C26" s="3" t="s">
        <v>2</v>
      </c>
      <c r="D26" s="4"/>
      <c r="E26" s="4" t="s">
        <v>9</v>
      </c>
      <c r="F26" s="2"/>
      <c r="G26" s="2">
        <v>21.5</v>
      </c>
      <c r="H26" s="2" t="s">
        <v>11</v>
      </c>
      <c r="I26" s="3" t="s">
        <v>2</v>
      </c>
      <c r="J26" s="4"/>
      <c r="K26" s="4" t="s">
        <v>9</v>
      </c>
      <c r="L26" s="2"/>
    </row>
    <row r="27" spans="1:12" ht="48.75" customHeight="1" thickBot="1" thickTop="1">
      <c r="A27" s="2">
        <v>2.54</v>
      </c>
      <c r="B27" s="2" t="s">
        <v>11</v>
      </c>
      <c r="C27" s="3" t="s">
        <v>2</v>
      </c>
      <c r="D27" s="4"/>
      <c r="E27" s="4" t="s">
        <v>9</v>
      </c>
      <c r="F27" s="2"/>
      <c r="G27" s="2">
        <v>99816</v>
      </c>
      <c r="H27" s="2" t="s">
        <v>8</v>
      </c>
      <c r="I27" s="3" t="s">
        <v>2</v>
      </c>
      <c r="J27" s="4"/>
      <c r="K27" s="4" t="s">
        <v>9</v>
      </c>
      <c r="L27" s="2"/>
    </row>
    <row r="28" spans="1:12" ht="48.75" customHeight="1" thickBot="1" thickTop="1">
      <c r="A28" s="2">
        <v>9240.5</v>
      </c>
      <c r="B28" s="2" t="s">
        <v>8</v>
      </c>
      <c r="C28" s="3" t="s">
        <v>2</v>
      </c>
      <c r="D28" s="4"/>
      <c r="E28" s="4" t="s">
        <v>9</v>
      </c>
      <c r="F28" s="2"/>
      <c r="G28" s="2">
        <v>397.51</v>
      </c>
      <c r="H28" s="2" t="s">
        <v>11</v>
      </c>
      <c r="I28" s="3" t="s">
        <v>2</v>
      </c>
      <c r="J28" s="4"/>
      <c r="K28" s="4" t="s">
        <v>9</v>
      </c>
      <c r="L28" s="2"/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5" ht="48.75" customHeight="1">
      <c r="A1" s="44" t="s">
        <v>12</v>
      </c>
      <c r="B1" s="44"/>
      <c r="C1" s="44"/>
      <c r="D1" s="44"/>
      <c r="E1" s="44"/>
    </row>
    <row r="2" spans="1:12" ht="48.75" customHeight="1" thickBot="1">
      <c r="A2" s="15">
        <v>44408000</v>
      </c>
      <c r="B2" s="2" t="s">
        <v>13</v>
      </c>
      <c r="C2" s="3" t="s">
        <v>2</v>
      </c>
      <c r="D2" s="4"/>
      <c r="E2" s="4" t="s">
        <v>14</v>
      </c>
      <c r="F2" s="2"/>
      <c r="G2" s="15">
        <v>11330</v>
      </c>
      <c r="H2" s="2" t="s">
        <v>15</v>
      </c>
      <c r="I2" s="3" t="s">
        <v>2</v>
      </c>
      <c r="J2" s="4"/>
      <c r="K2" s="4" t="s">
        <v>14</v>
      </c>
      <c r="L2" s="2"/>
    </row>
    <row r="3" spans="1:12" ht="48.75" customHeight="1" thickBot="1" thickTop="1">
      <c r="A3" s="15">
        <v>5358700</v>
      </c>
      <c r="B3" s="2" t="s">
        <v>13</v>
      </c>
      <c r="C3" s="3" t="s">
        <v>2</v>
      </c>
      <c r="D3" s="4"/>
      <c r="E3" s="4" t="s">
        <v>14</v>
      </c>
      <c r="F3" s="2"/>
      <c r="G3" s="15">
        <v>2330</v>
      </c>
      <c r="H3" s="2" t="s">
        <v>15</v>
      </c>
      <c r="I3" s="3" t="s">
        <v>2</v>
      </c>
      <c r="J3" s="4"/>
      <c r="K3" s="4" t="s">
        <v>14</v>
      </c>
      <c r="L3" s="2"/>
    </row>
    <row r="4" spans="1:12" ht="48.75" customHeight="1" thickBot="1" thickTop="1">
      <c r="A4" s="15">
        <v>177370000</v>
      </c>
      <c r="B4" s="2" t="s">
        <v>13</v>
      </c>
      <c r="C4" s="3" t="s">
        <v>2</v>
      </c>
      <c r="D4" s="4"/>
      <c r="E4" s="4" t="s">
        <v>14</v>
      </c>
      <c r="F4" s="2"/>
      <c r="G4" s="15">
        <v>18300</v>
      </c>
      <c r="H4" s="2" t="s">
        <v>15</v>
      </c>
      <c r="I4" s="3" t="s">
        <v>2</v>
      </c>
      <c r="J4" s="4"/>
      <c r="K4" s="4" t="s">
        <v>14</v>
      </c>
      <c r="L4" s="2"/>
    </row>
    <row r="5" spans="1:12" ht="48.75" customHeight="1" thickBot="1" thickTop="1">
      <c r="A5" s="15">
        <v>361900</v>
      </c>
      <c r="B5" s="2" t="s">
        <v>15</v>
      </c>
      <c r="C5" s="3" t="s">
        <v>2</v>
      </c>
      <c r="D5" s="4"/>
      <c r="E5" s="4" t="s">
        <v>14</v>
      </c>
      <c r="F5" s="2"/>
      <c r="G5" s="16">
        <v>188.7</v>
      </c>
      <c r="H5" s="2" t="s">
        <v>15</v>
      </c>
      <c r="I5" s="3" t="s">
        <v>2</v>
      </c>
      <c r="J5" s="4"/>
      <c r="K5" s="4" t="s">
        <v>14</v>
      </c>
      <c r="L5" s="2"/>
    </row>
    <row r="6" spans="1:12" ht="48.75" customHeight="1" thickBot="1" thickTop="1">
      <c r="A6" s="15">
        <v>94800000</v>
      </c>
      <c r="B6" s="2" t="s">
        <v>13</v>
      </c>
      <c r="C6" s="3" t="s">
        <v>2</v>
      </c>
      <c r="D6" s="4"/>
      <c r="E6" s="4" t="s">
        <v>14</v>
      </c>
      <c r="F6" s="2"/>
      <c r="G6" s="15">
        <v>2810</v>
      </c>
      <c r="H6" s="2" t="s">
        <v>13</v>
      </c>
      <c r="I6" s="3" t="s">
        <v>2</v>
      </c>
      <c r="J6" s="4"/>
      <c r="K6" s="4" t="s">
        <v>14</v>
      </c>
      <c r="L6" s="2"/>
    </row>
    <row r="7" spans="1:12" ht="48.75" customHeight="1" thickBot="1" thickTop="1">
      <c r="A7" s="15">
        <v>2100000000</v>
      </c>
      <c r="B7" s="2" t="s">
        <v>16</v>
      </c>
      <c r="C7" s="3" t="s">
        <v>2</v>
      </c>
      <c r="D7" s="4"/>
      <c r="E7" s="4" t="s">
        <v>14</v>
      </c>
      <c r="F7" s="2"/>
      <c r="G7" s="15">
        <v>21900</v>
      </c>
      <c r="H7" s="2" t="s">
        <v>13</v>
      </c>
      <c r="I7" s="3" t="s">
        <v>2</v>
      </c>
      <c r="J7" s="4"/>
      <c r="K7" s="4" t="s">
        <v>14</v>
      </c>
      <c r="L7" s="2"/>
    </row>
    <row r="8" spans="1:12" ht="48.75" customHeight="1" thickBot="1" thickTop="1">
      <c r="A8" s="15">
        <v>5508000</v>
      </c>
      <c r="B8" s="2" t="s">
        <v>13</v>
      </c>
      <c r="C8" s="3" t="s">
        <v>2</v>
      </c>
      <c r="D8" s="4"/>
      <c r="E8" s="4" t="s">
        <v>14</v>
      </c>
      <c r="F8" s="2"/>
      <c r="G8" s="15">
        <v>1429</v>
      </c>
      <c r="H8" s="2" t="s">
        <v>17</v>
      </c>
      <c r="I8" s="3" t="s">
        <v>2</v>
      </c>
      <c r="J8" s="4"/>
      <c r="K8" s="4" t="s">
        <v>14</v>
      </c>
      <c r="L8" s="2"/>
    </row>
    <row r="9" spans="1:12" ht="48.75" customHeight="1" thickBot="1" thickTop="1">
      <c r="A9" s="15">
        <v>80360000</v>
      </c>
      <c r="B9" s="2" t="s">
        <v>16</v>
      </c>
      <c r="C9" s="3" t="s">
        <v>2</v>
      </c>
      <c r="D9" s="4"/>
      <c r="E9" s="4" t="s">
        <v>14</v>
      </c>
      <c r="F9" s="2"/>
      <c r="G9" s="16">
        <v>182.64</v>
      </c>
      <c r="H9" s="2" t="s">
        <v>13</v>
      </c>
      <c r="I9" s="3" t="s">
        <v>2</v>
      </c>
      <c r="J9" s="4"/>
      <c r="K9" s="4" t="s">
        <v>14</v>
      </c>
      <c r="L9" s="2"/>
    </row>
    <row r="10" spans="1:12" ht="48.75" customHeight="1" thickBot="1" thickTop="1">
      <c r="A10" s="15">
        <v>64600</v>
      </c>
      <c r="B10" s="2" t="s">
        <v>13</v>
      </c>
      <c r="C10" s="3" t="s">
        <v>2</v>
      </c>
      <c r="D10" s="4"/>
      <c r="E10" s="4" t="s">
        <v>14</v>
      </c>
      <c r="F10" s="2"/>
      <c r="G10" s="2">
        <v>238</v>
      </c>
      <c r="H10" s="2" t="s">
        <v>13</v>
      </c>
      <c r="I10" s="3" t="s">
        <v>2</v>
      </c>
      <c r="J10" s="4"/>
      <c r="K10" s="4" t="s">
        <v>14</v>
      </c>
      <c r="L10" s="2"/>
    </row>
    <row r="11" spans="1:12" ht="48.75" customHeight="1" thickBot="1" thickTop="1">
      <c r="A11" s="15">
        <v>9508000</v>
      </c>
      <c r="B11" s="2" t="s">
        <v>13</v>
      </c>
      <c r="C11" s="3" t="s">
        <v>2</v>
      </c>
      <c r="D11" s="4"/>
      <c r="E11" s="4" t="s">
        <v>14</v>
      </c>
      <c r="F11" s="2"/>
      <c r="G11" s="16">
        <v>186.2</v>
      </c>
      <c r="H11" s="2" t="s">
        <v>17</v>
      </c>
      <c r="I11" s="3" t="s">
        <v>2</v>
      </c>
      <c r="J11" s="4"/>
      <c r="K11" s="4" t="s">
        <v>14</v>
      </c>
      <c r="L11" s="2"/>
    </row>
    <row r="12" spans="1:12" ht="48.75" customHeight="1" thickBot="1" thickTop="1">
      <c r="A12" s="15">
        <v>3595</v>
      </c>
      <c r="B12" s="2" t="s">
        <v>15</v>
      </c>
      <c r="C12" s="3" t="s">
        <v>2</v>
      </c>
      <c r="D12" s="4"/>
      <c r="E12" s="4" t="s">
        <v>14</v>
      </c>
      <c r="F12" s="2"/>
      <c r="G12" s="16">
        <v>2780.5</v>
      </c>
      <c r="H12" s="2" t="s">
        <v>17</v>
      </c>
      <c r="I12" s="3" t="s">
        <v>2</v>
      </c>
      <c r="J12" s="4"/>
      <c r="K12" s="4" t="s">
        <v>14</v>
      </c>
      <c r="L12" s="2"/>
    </row>
    <row r="13" spans="1:12" ht="48.75" customHeight="1" thickBot="1" thickTop="1">
      <c r="A13" s="16">
        <v>6597.2</v>
      </c>
      <c r="B13" s="2" t="s">
        <v>17</v>
      </c>
      <c r="C13" s="3" t="s">
        <v>2</v>
      </c>
      <c r="D13" s="4"/>
      <c r="E13" s="4" t="s">
        <v>14</v>
      </c>
      <c r="F13" s="2"/>
      <c r="G13" s="15">
        <v>13400</v>
      </c>
      <c r="H13" s="2" t="s">
        <v>13</v>
      </c>
      <c r="I13" s="3" t="s">
        <v>2</v>
      </c>
      <c r="J13" s="4"/>
      <c r="K13" s="4" t="s">
        <v>14</v>
      </c>
      <c r="L13" s="2"/>
    </row>
    <row r="14" spans="1:12" ht="48.75" customHeight="1" thickBot="1" thickTop="1">
      <c r="A14" s="15">
        <v>41910</v>
      </c>
      <c r="B14" s="2" t="s">
        <v>15</v>
      </c>
      <c r="C14" s="3" t="s">
        <v>2</v>
      </c>
      <c r="D14" s="4"/>
      <c r="E14" s="4" t="s">
        <v>14</v>
      </c>
      <c r="F14" s="2"/>
      <c r="G14" s="2">
        <v>18.5</v>
      </c>
      <c r="H14" s="2" t="s">
        <v>15</v>
      </c>
      <c r="I14" s="3" t="s">
        <v>2</v>
      </c>
      <c r="J14" s="4"/>
      <c r="K14" s="4" t="s">
        <v>14</v>
      </c>
      <c r="L14" s="2"/>
    </row>
    <row r="15" spans="1:12" ht="48.75" customHeight="1" thickTop="1">
      <c r="A15" s="44" t="s">
        <v>12</v>
      </c>
      <c r="B15" s="44"/>
      <c r="C15" s="44"/>
      <c r="D15" s="44"/>
      <c r="E15" s="44"/>
      <c r="L15" s="2"/>
    </row>
    <row r="16" spans="1:12" ht="48.75" customHeight="1" thickBot="1">
      <c r="A16" s="15">
        <v>18080</v>
      </c>
      <c r="B16" s="2" t="s">
        <v>15</v>
      </c>
      <c r="C16" s="3" t="s">
        <v>2</v>
      </c>
      <c r="D16" s="4"/>
      <c r="E16" s="4" t="s">
        <v>14</v>
      </c>
      <c r="F16" s="2"/>
      <c r="G16" s="2">
        <v>510</v>
      </c>
      <c r="H16" s="2" t="s">
        <v>17</v>
      </c>
      <c r="I16" s="3" t="s">
        <v>2</v>
      </c>
      <c r="J16" s="4"/>
      <c r="K16" s="4" t="s">
        <v>14</v>
      </c>
      <c r="L16" s="2"/>
    </row>
    <row r="17" spans="1:12" ht="48.75" customHeight="1" thickBot="1" thickTop="1">
      <c r="A17" s="15">
        <v>31500000</v>
      </c>
      <c r="B17" s="2" t="s">
        <v>16</v>
      </c>
      <c r="C17" s="3" t="s">
        <v>2</v>
      </c>
      <c r="D17" s="4"/>
      <c r="E17" s="4" t="s">
        <v>14</v>
      </c>
      <c r="F17" s="2"/>
      <c r="G17" s="2">
        <v>2.17</v>
      </c>
      <c r="H17" s="2" t="s">
        <v>15</v>
      </c>
      <c r="I17" s="3" t="s">
        <v>2</v>
      </c>
      <c r="J17" s="4"/>
      <c r="K17" s="4" t="s">
        <v>14</v>
      </c>
      <c r="L17" s="2"/>
    </row>
    <row r="18" spans="1:12" ht="48.75" customHeight="1" thickBot="1" thickTop="1">
      <c r="A18" s="16">
        <v>3596.9</v>
      </c>
      <c r="B18" s="2" t="s">
        <v>15</v>
      </c>
      <c r="C18" s="3" t="s">
        <v>2</v>
      </c>
      <c r="D18" s="4"/>
      <c r="E18" s="4" t="s">
        <v>14</v>
      </c>
      <c r="F18" s="2"/>
      <c r="G18" s="15">
        <v>1233</v>
      </c>
      <c r="H18" s="2" t="s">
        <v>15</v>
      </c>
      <c r="I18" s="3" t="s">
        <v>2</v>
      </c>
      <c r="J18" s="4"/>
      <c r="K18" s="4" t="s">
        <v>14</v>
      </c>
      <c r="L18" s="2"/>
    </row>
    <row r="19" spans="1:12" ht="48.75" customHeight="1" thickBot="1" thickTop="1">
      <c r="A19" s="16">
        <v>33567.4</v>
      </c>
      <c r="B19" s="2" t="s">
        <v>15</v>
      </c>
      <c r="C19" s="3" t="s">
        <v>2</v>
      </c>
      <c r="D19" s="4"/>
      <c r="E19" s="4" t="s">
        <v>14</v>
      </c>
      <c r="F19" s="2"/>
      <c r="G19" s="16">
        <v>187.3</v>
      </c>
      <c r="H19" s="2" t="s">
        <v>15</v>
      </c>
      <c r="I19" s="3" t="s">
        <v>2</v>
      </c>
      <c r="J19" s="4"/>
      <c r="K19" s="4" t="s">
        <v>14</v>
      </c>
      <c r="L19" s="2"/>
    </row>
    <row r="20" spans="1:12" ht="48.75" customHeight="1" thickBot="1" thickTop="1">
      <c r="A20" s="15">
        <v>83800</v>
      </c>
      <c r="B20" s="2" t="s">
        <v>13</v>
      </c>
      <c r="C20" s="3" t="s">
        <v>2</v>
      </c>
      <c r="D20" s="4"/>
      <c r="E20" s="4" t="s">
        <v>14</v>
      </c>
      <c r="F20" s="2"/>
      <c r="G20" s="16">
        <v>253.5</v>
      </c>
      <c r="H20" s="2" t="s">
        <v>15</v>
      </c>
      <c r="I20" s="3" t="s">
        <v>2</v>
      </c>
      <c r="J20" s="4"/>
      <c r="K20" s="4" t="s">
        <v>14</v>
      </c>
      <c r="L20" s="2"/>
    </row>
    <row r="21" spans="1:12" ht="48.75" customHeight="1" thickBot="1" thickTop="1">
      <c r="A21" s="16">
        <v>3550.8</v>
      </c>
      <c r="B21" s="2" t="s">
        <v>13</v>
      </c>
      <c r="C21" s="3" t="s">
        <v>2</v>
      </c>
      <c r="D21" s="4"/>
      <c r="E21" s="4" t="s">
        <v>14</v>
      </c>
      <c r="F21" s="2"/>
      <c r="G21" s="15">
        <v>16400</v>
      </c>
      <c r="H21" s="2" t="s">
        <v>13</v>
      </c>
      <c r="I21" s="3" t="s">
        <v>2</v>
      </c>
      <c r="J21" s="4"/>
      <c r="K21" s="4" t="s">
        <v>14</v>
      </c>
      <c r="L21" s="2"/>
    </row>
    <row r="22" spans="1:12" ht="48.75" customHeight="1" thickBot="1" thickTop="1">
      <c r="A22" s="15">
        <v>27200</v>
      </c>
      <c r="B22" s="2" t="s">
        <v>13</v>
      </c>
      <c r="C22" s="3" t="s">
        <v>2</v>
      </c>
      <c r="D22" s="4"/>
      <c r="E22" s="4" t="s">
        <v>14</v>
      </c>
      <c r="F22" s="2"/>
      <c r="G22" s="16">
        <v>329.7</v>
      </c>
      <c r="H22" s="2" t="s">
        <v>13</v>
      </c>
      <c r="I22" s="3" t="s">
        <v>2</v>
      </c>
      <c r="J22" s="4"/>
      <c r="K22" s="4" t="s">
        <v>14</v>
      </c>
      <c r="L22" s="2"/>
    </row>
    <row r="23" spans="1:12" ht="48.75" customHeight="1" thickBot="1" thickTop="1">
      <c r="A23" s="15">
        <v>99900000</v>
      </c>
      <c r="B23" s="2" t="s">
        <v>16</v>
      </c>
      <c r="C23" s="3" t="s">
        <v>2</v>
      </c>
      <c r="D23" s="4"/>
      <c r="E23" s="4" t="s">
        <v>14</v>
      </c>
      <c r="F23" s="2"/>
      <c r="G23" s="16">
        <v>1182.93</v>
      </c>
      <c r="H23" s="2" t="s">
        <v>13</v>
      </c>
      <c r="I23" s="3" t="s">
        <v>2</v>
      </c>
      <c r="J23" s="4"/>
      <c r="K23" s="4" t="s">
        <v>14</v>
      </c>
      <c r="L23" s="2"/>
    </row>
    <row r="24" spans="1:12" ht="48.75" customHeight="1" thickBot="1" thickTop="1">
      <c r="A24" s="15">
        <v>6590</v>
      </c>
      <c r="B24" s="2" t="s">
        <v>17</v>
      </c>
      <c r="C24" s="3" t="s">
        <v>2</v>
      </c>
      <c r="D24" s="4"/>
      <c r="E24" s="4" t="s">
        <v>14</v>
      </c>
      <c r="F24" s="2"/>
      <c r="G24" s="16">
        <v>750.88</v>
      </c>
      <c r="H24" s="2" t="s">
        <v>17</v>
      </c>
      <c r="I24" s="3" t="s">
        <v>2</v>
      </c>
      <c r="J24" s="4"/>
      <c r="K24" s="4" t="s">
        <v>14</v>
      </c>
      <c r="L24" s="2"/>
    </row>
    <row r="25" spans="1:12" ht="48.75" customHeight="1" thickBot="1" thickTop="1">
      <c r="A25" s="16">
        <v>13586.6</v>
      </c>
      <c r="B25" s="2" t="s">
        <v>15</v>
      </c>
      <c r="C25" s="3" t="s">
        <v>2</v>
      </c>
      <c r="D25" s="4"/>
      <c r="E25" s="4" t="s">
        <v>14</v>
      </c>
      <c r="F25" s="2"/>
      <c r="G25" s="16">
        <v>183.7</v>
      </c>
      <c r="H25" s="2" t="s">
        <v>13</v>
      </c>
      <c r="I25" s="3" t="s">
        <v>2</v>
      </c>
      <c r="J25" s="4"/>
      <c r="K25" s="4" t="s">
        <v>14</v>
      </c>
      <c r="L25" s="2"/>
    </row>
    <row r="26" spans="1:12" ht="48.75" customHeight="1" thickBot="1" thickTop="1">
      <c r="A26" s="16">
        <v>3602.1</v>
      </c>
      <c r="B26" s="2" t="s">
        <v>17</v>
      </c>
      <c r="C26" s="3" t="s">
        <v>2</v>
      </c>
      <c r="D26" s="4"/>
      <c r="E26" s="4" t="s">
        <v>14</v>
      </c>
      <c r="F26" s="2"/>
      <c r="G26" s="16">
        <v>198.5</v>
      </c>
      <c r="H26" s="2" t="s">
        <v>17</v>
      </c>
      <c r="I26" s="3" t="s">
        <v>2</v>
      </c>
      <c r="J26" s="4"/>
      <c r="K26" s="4" t="s">
        <v>14</v>
      </c>
      <c r="L26" s="2"/>
    </row>
    <row r="27" spans="1:12" ht="48.75" customHeight="1" thickBot="1" thickTop="1">
      <c r="A27" s="16">
        <v>55565.4</v>
      </c>
      <c r="B27" s="2" t="s">
        <v>17</v>
      </c>
      <c r="C27" s="3" t="s">
        <v>2</v>
      </c>
      <c r="D27" s="4"/>
      <c r="E27" s="4" t="s">
        <v>14</v>
      </c>
      <c r="F27" s="2"/>
      <c r="G27" s="15">
        <v>39000</v>
      </c>
      <c r="H27" s="2" t="s">
        <v>13</v>
      </c>
      <c r="I27" s="3" t="s">
        <v>2</v>
      </c>
      <c r="J27" s="4"/>
      <c r="K27" s="4" t="s">
        <v>14</v>
      </c>
      <c r="L27" s="2"/>
    </row>
    <row r="28" spans="1:12" ht="48.75" customHeight="1" thickBot="1" thickTop="1">
      <c r="A28" s="15">
        <v>95900</v>
      </c>
      <c r="B28" s="2" t="s">
        <v>13</v>
      </c>
      <c r="C28" s="3" t="s">
        <v>2</v>
      </c>
      <c r="D28" s="4"/>
      <c r="E28" s="4" t="s">
        <v>14</v>
      </c>
      <c r="F28" s="2"/>
      <c r="G28" s="16">
        <v>574.51</v>
      </c>
      <c r="H28" s="2" t="s">
        <v>15</v>
      </c>
      <c r="I28" s="3" t="s">
        <v>2</v>
      </c>
      <c r="J28" s="4"/>
      <c r="K28" s="4" t="s">
        <v>14</v>
      </c>
      <c r="L28" s="2"/>
    </row>
    <row r="29" ht="13.5" thickTop="1"/>
  </sheetData>
  <sheetProtection/>
  <mergeCells count="2">
    <mergeCell ref="A15:E15"/>
    <mergeCell ref="A1:E1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Peder Jochumsen (SJO - Underviser - VJ - LMH)</dc:creator>
  <cp:keywords/>
  <dc:description/>
  <cp:lastModifiedBy>Søren Peder Jochumsen (SJO - Underviser - VJ - LMH)</cp:lastModifiedBy>
  <cp:lastPrinted>2019-01-23T05:23:18Z</cp:lastPrinted>
  <dcterms:created xsi:type="dcterms:W3CDTF">2007-11-14T13:57:45Z</dcterms:created>
  <dcterms:modified xsi:type="dcterms:W3CDTF">2019-02-18T03:58:26Z</dcterms:modified>
  <cp:category/>
  <cp:version/>
  <cp:contentType/>
  <cp:contentStatus/>
</cp:coreProperties>
</file>